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PUBLICACION PARA LA WEB\VOLUMEN IV\"/>
    </mc:Choice>
  </mc:AlternateContent>
  <bookViews>
    <workbookView xWindow="0" yWindow="0" windowWidth="28800" windowHeight="12135"/>
  </bookViews>
  <sheets>
    <sheet name="Cuadro 43" sheetId="1" r:id="rId1"/>
  </sheets>
  <definedNames>
    <definedName name="_xlnm._FilterDatabase" localSheetId="0" hidden="1">'Cuadro 43'!#REF!</definedName>
    <definedName name="_xlnm.Print_Area" localSheetId="0">'Cuadro 43'!$A$1:$F$184</definedName>
    <definedName name="_xlnm.Print_Titles" localSheetId="0">'Cuadro 43'!$1:$3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1" l="1"/>
  <c r="B5" i="1" l="1"/>
  <c r="C5" i="1"/>
  <c r="D5" i="1"/>
  <c r="E5" i="1"/>
  <c r="F5" i="1"/>
  <c r="E76" i="1" l="1"/>
  <c r="C76" i="1"/>
  <c r="D76" i="1"/>
  <c r="C71" i="1"/>
  <c r="D71" i="1"/>
  <c r="E71" i="1"/>
  <c r="F71" i="1"/>
  <c r="B71" i="1"/>
  <c r="C66" i="1"/>
  <c r="D66" i="1"/>
  <c r="E43" i="1"/>
  <c r="B15" i="1"/>
  <c r="C43" i="1" l="1"/>
  <c r="C15" i="1"/>
  <c r="B81" i="1"/>
  <c r="C81" i="1"/>
  <c r="F43" i="1"/>
  <c r="B66" i="1"/>
  <c r="F66" i="1"/>
  <c r="F76" i="1"/>
  <c r="B145" i="1"/>
  <c r="E66" i="1"/>
  <c r="B51" i="1"/>
  <c r="D104" i="1"/>
  <c r="D81" i="1"/>
  <c r="C104" i="1"/>
  <c r="F145" i="1"/>
  <c r="E145" i="1"/>
  <c r="B76" i="1"/>
  <c r="E160" i="1"/>
  <c r="F160" i="1"/>
  <c r="D160" i="1"/>
  <c r="C160" i="1"/>
  <c r="B160" i="1"/>
  <c r="C145" i="1"/>
  <c r="D145" i="1"/>
  <c r="F104" i="1"/>
  <c r="E104" i="1"/>
  <c r="B104" i="1"/>
  <c r="F81" i="1"/>
  <c r="E81" i="1"/>
  <c r="E51" i="1"/>
  <c r="F51" i="1"/>
  <c r="D51" i="1"/>
  <c r="C51" i="1"/>
  <c r="D43" i="1"/>
  <c r="B43" i="1"/>
  <c r="F15" i="1"/>
  <c r="E15" i="1"/>
  <c r="D15" i="1"/>
  <c r="C4" i="1" l="1"/>
  <c r="B4" i="1"/>
  <c r="E4" i="1"/>
  <c r="D4" i="1"/>
</calcChain>
</file>

<file path=xl/sharedStrings.xml><?xml version="1.0" encoding="utf-8"?>
<sst xmlns="http://schemas.openxmlformats.org/spreadsheetml/2006/main" count="189" uniqueCount="187">
  <si>
    <t>Provincia, comarca indígena, distrito y corregimiento</t>
  </si>
  <si>
    <t>Explotaciones</t>
  </si>
  <si>
    <t>Sembrada</t>
  </si>
  <si>
    <t>Perdida</t>
  </si>
  <si>
    <t>Mecanizada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</si>
  <si>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</si>
  <si>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</si>
  <si>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</si>
  <si>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</si>
  <si>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</si>
  <si>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</si>
  <si>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</si>
  <si>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</si>
  <si>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Veraguas</t>
  </si>
  <si>
    <t>Comarca Ngäbe Buglé</t>
  </si>
  <si>
    <t xml:space="preserve"> -   Cantidad nula o cero.</t>
  </si>
  <si>
    <t xml:space="preserve">   Bocas del Toro</t>
  </si>
  <si>
    <t xml:space="preserve">   Changuinola</t>
  </si>
  <si>
    <t xml:space="preserve">     Barriada 4 de Abril</t>
  </si>
  <si>
    <t xml:space="preserve">     Finca 30</t>
  </si>
  <si>
    <t xml:space="preserve">     Finca 12</t>
  </si>
  <si>
    <t xml:space="preserve">   Almirante</t>
  </si>
  <si>
    <t xml:space="preserve">     Barrio Francés</t>
  </si>
  <si>
    <t xml:space="preserve">   Aguadulce</t>
  </si>
  <si>
    <t xml:space="preserve">     Pocrí</t>
  </si>
  <si>
    <t xml:space="preserve">     Barrios Unidos</t>
  </si>
  <si>
    <t xml:space="preserve">     Virgen del Carmen</t>
  </si>
  <si>
    <t xml:space="preserve">   Antón</t>
  </si>
  <si>
    <t xml:space="preserve">     Cabuya</t>
  </si>
  <si>
    <t xml:space="preserve">     El Valle</t>
  </si>
  <si>
    <t xml:space="preserve">     Juan Díaz</t>
  </si>
  <si>
    <t xml:space="preserve">     San Juan de Dios</t>
  </si>
  <si>
    <t xml:space="preserve">     Santa Rita</t>
  </si>
  <si>
    <t xml:space="preserve">     Caballero</t>
  </si>
  <si>
    <t xml:space="preserve">   La Pintada</t>
  </si>
  <si>
    <t xml:space="preserve">     El Harino</t>
  </si>
  <si>
    <t xml:space="preserve">     Llano Grande</t>
  </si>
  <si>
    <t xml:space="preserve">   Penonomé</t>
  </si>
  <si>
    <t xml:space="preserve">     Coclé</t>
  </si>
  <si>
    <t xml:space="preserve">     Chiguirí Arriba</t>
  </si>
  <si>
    <t xml:space="preserve">     Río Grande</t>
  </si>
  <si>
    <t xml:space="preserve">     Toabré</t>
  </si>
  <si>
    <t xml:space="preserve">     Tulú</t>
  </si>
  <si>
    <t xml:space="preserve">     Candelario Ovalle</t>
  </si>
  <si>
    <t xml:space="preserve">     General Victoriano Lorenzo</t>
  </si>
  <si>
    <t xml:space="preserve">     Las Minas</t>
  </si>
  <si>
    <t xml:space="preserve">   Colón</t>
  </si>
  <si>
    <t xml:space="preserve">     Limón</t>
  </si>
  <si>
    <t xml:space="preserve">     Sabanitas</t>
  </si>
  <si>
    <t xml:space="preserve">     Salamanca</t>
  </si>
  <si>
    <t xml:space="preserve">     San Juan</t>
  </si>
  <si>
    <t xml:space="preserve">   Portobelo</t>
  </si>
  <si>
    <t xml:space="preserve">     María Chiquita</t>
  </si>
  <si>
    <t xml:space="preserve">   Boquete</t>
  </si>
  <si>
    <t xml:space="preserve">     Bajo Boquete</t>
  </si>
  <si>
    <t xml:space="preserve">   Bugaba</t>
  </si>
  <si>
    <t xml:space="preserve">     Solano</t>
  </si>
  <si>
    <t xml:space="preserve">   David</t>
  </si>
  <si>
    <t xml:space="preserve">     Cochea</t>
  </si>
  <si>
    <t xml:space="preserve">     Chiriquí</t>
  </si>
  <si>
    <t xml:space="preserve">     San Pablo Viejo</t>
  </si>
  <si>
    <t xml:space="preserve">   Dolega</t>
  </si>
  <si>
    <t xml:space="preserve">     Rovira</t>
  </si>
  <si>
    <t xml:space="preserve">   Renacimiento</t>
  </si>
  <si>
    <t xml:space="preserve">     Plaza Caisán</t>
  </si>
  <si>
    <t xml:space="preserve">   Tierras Altas</t>
  </si>
  <si>
    <t xml:space="preserve">     Nueva California</t>
  </si>
  <si>
    <t xml:space="preserve">   Pinogana</t>
  </si>
  <si>
    <t xml:space="preserve">     Metetí</t>
  </si>
  <si>
    <t xml:space="preserve">   Santa Fe</t>
  </si>
  <si>
    <t xml:space="preserve">     Río Iglesias</t>
  </si>
  <si>
    <t xml:space="preserve">   Los Pozos</t>
  </si>
  <si>
    <t xml:space="preserve">     El Calabacito</t>
  </si>
  <si>
    <t xml:space="preserve">     La Pitaloza</t>
  </si>
  <si>
    <t xml:space="preserve">   Las Tablas</t>
  </si>
  <si>
    <t xml:space="preserve">     El Cocal</t>
  </si>
  <si>
    <t xml:space="preserve">   Pocrí</t>
  </si>
  <si>
    <t xml:space="preserve">   Chepo</t>
  </si>
  <si>
    <t xml:space="preserve">     Cañita</t>
  </si>
  <si>
    <t xml:space="preserve">     El Llano</t>
  </si>
  <si>
    <t xml:space="preserve">     Las Margaritas</t>
  </si>
  <si>
    <t xml:space="preserve">     Tortí</t>
  </si>
  <si>
    <t xml:space="preserve">   Panamá</t>
  </si>
  <si>
    <t xml:space="preserve">     Ancón</t>
  </si>
  <si>
    <t xml:space="preserve">     Chilibre</t>
  </si>
  <si>
    <t xml:space="preserve">     Las Cumbres</t>
  </si>
  <si>
    <t xml:space="preserve">     Pacora</t>
  </si>
  <si>
    <t xml:space="preserve">     San Martín</t>
  </si>
  <si>
    <t xml:space="preserve">     Las Mañanitas</t>
  </si>
  <si>
    <t xml:space="preserve">     24 de Diciembre</t>
  </si>
  <si>
    <t xml:space="preserve">     Alcalde Díaz</t>
  </si>
  <si>
    <t xml:space="preserve">     Ernesto Córdoba Campos</t>
  </si>
  <si>
    <t xml:space="preserve">     Caimitillo</t>
  </si>
  <si>
    <t xml:space="preserve">     Las Garzas</t>
  </si>
  <si>
    <t xml:space="preserve">     Don Bosco</t>
  </si>
  <si>
    <t xml:space="preserve">   San Miguelito</t>
  </si>
  <si>
    <t xml:space="preserve">     José Domingo Espinar</t>
  </si>
  <si>
    <t xml:space="preserve">     Rufina Alfaro</t>
  </si>
  <si>
    <t xml:space="preserve">   Arraiján</t>
  </si>
  <si>
    <t xml:space="preserve">     Juan Demóstenes Arosemena</t>
  </si>
  <si>
    <t xml:space="preserve">     Nuevo Emperador</t>
  </si>
  <si>
    <t xml:space="preserve">     Burunga</t>
  </si>
  <si>
    <t xml:space="preserve">     Cerro Silvestre</t>
  </si>
  <si>
    <t xml:space="preserve">   Capira</t>
  </si>
  <si>
    <t xml:space="preserve">     Caimito</t>
  </si>
  <si>
    <t xml:space="preserve">     Campana</t>
  </si>
  <si>
    <t xml:space="preserve">     Cermeño</t>
  </si>
  <si>
    <t xml:space="preserve">     Cirí Grande</t>
  </si>
  <si>
    <t xml:space="preserve">     El Cacao</t>
  </si>
  <si>
    <t xml:space="preserve">     La Trinidad</t>
  </si>
  <si>
    <t xml:space="preserve">     Lídice</t>
  </si>
  <si>
    <t xml:space="preserve">     Villa Carmen</t>
  </si>
  <si>
    <t xml:space="preserve">     Villa Rosario</t>
  </si>
  <si>
    <t xml:space="preserve">     Santa Rosa</t>
  </si>
  <si>
    <t xml:space="preserve">   Chame</t>
  </si>
  <si>
    <t xml:space="preserve">     Buenos Aires</t>
  </si>
  <si>
    <t xml:space="preserve">     Chicá</t>
  </si>
  <si>
    <t xml:space="preserve">     Las Lajas</t>
  </si>
  <si>
    <t xml:space="preserve">     Sajalices</t>
  </si>
  <si>
    <t xml:space="preserve">     Sorá</t>
  </si>
  <si>
    <t xml:space="preserve">   La Chorrera</t>
  </si>
  <si>
    <t xml:space="preserve">     Barrio Balboa</t>
  </si>
  <si>
    <t xml:space="preserve">     Amador</t>
  </si>
  <si>
    <t xml:space="preserve">     El Coco</t>
  </si>
  <si>
    <t xml:space="preserve">     Feuillet</t>
  </si>
  <si>
    <t xml:space="preserve">     Guadalupe</t>
  </si>
  <si>
    <t xml:space="preserve">     Hurtado</t>
  </si>
  <si>
    <t xml:space="preserve">     Obaldía</t>
  </si>
  <si>
    <t xml:space="preserve">   San Carlos</t>
  </si>
  <si>
    <t xml:space="preserve">     El Espino</t>
  </si>
  <si>
    <t xml:space="preserve">     El Higo</t>
  </si>
  <si>
    <t xml:space="preserve">     La Ermita</t>
  </si>
  <si>
    <t xml:space="preserve">     La Laguna</t>
  </si>
  <si>
    <t xml:space="preserve">     Las Uvas</t>
  </si>
  <si>
    <t xml:space="preserve">     Los Llanitos</t>
  </si>
  <si>
    <t xml:space="preserve">   Atalaya</t>
  </si>
  <si>
    <t xml:space="preserve">     La Carrillo</t>
  </si>
  <si>
    <t xml:space="preserve">     San Antonio</t>
  </si>
  <si>
    <t xml:space="preserve">   Cañazas</t>
  </si>
  <si>
    <t xml:space="preserve">     El Picador</t>
  </si>
  <si>
    <t xml:space="preserve">     Los Valles</t>
  </si>
  <si>
    <t xml:space="preserve">     El Alto</t>
  </si>
  <si>
    <t xml:space="preserve">   Santiago</t>
  </si>
  <si>
    <t xml:space="preserve">   Soná</t>
  </si>
  <si>
    <t xml:space="preserve">     Quebrada de Oro</t>
  </si>
  <si>
    <t xml:space="preserve">   Mironó</t>
  </si>
  <si>
    <t xml:space="preserve">     Hato Culantro</t>
  </si>
  <si>
    <t xml:space="preserve">     Salto Dupí</t>
  </si>
  <si>
    <t xml:space="preserve">   Müna</t>
  </si>
  <si>
    <t xml:space="preserve">     Cerro Puerco</t>
  </si>
  <si>
    <t xml:space="preserve">     Diko</t>
  </si>
  <si>
    <t xml:space="preserve">   Nole Duima</t>
  </si>
  <si>
    <t xml:space="preserve">     Hato Chamí</t>
  </si>
  <si>
    <t xml:space="preserve">   Ñürüm</t>
  </si>
  <si>
    <t xml:space="preserve">     Agua Salud</t>
  </si>
  <si>
    <t xml:space="preserve">     Alto de Jesús</t>
  </si>
  <si>
    <t xml:space="preserve">     Guayabito</t>
  </si>
  <si>
    <t xml:space="preserve">     El Peñón</t>
  </si>
  <si>
    <t xml:space="preserve">   Kankintú</t>
  </si>
  <si>
    <t xml:space="preserve">     Tolote</t>
  </si>
  <si>
    <t xml:space="preserve">   Jirondai</t>
  </si>
  <si>
    <t xml:space="preserve">     Bürí</t>
  </si>
  <si>
    <t>0.0</t>
  </si>
  <si>
    <t>0.00</t>
  </si>
  <si>
    <t xml:space="preserve">TOTAL </t>
  </si>
  <si>
    <t>Superficie (en hectáreas)</t>
  </si>
  <si>
    <t xml:space="preserve">     Chepo (cabecera)</t>
  </si>
  <si>
    <t xml:space="preserve">     Bocas del Toro (cabecera)</t>
  </si>
  <si>
    <t xml:space="preserve">     Almirante (cabecera)</t>
  </si>
  <si>
    <t xml:space="preserve">     Aguadulce (cabecera)</t>
  </si>
  <si>
    <t xml:space="preserve">     Antón (cabecera)</t>
  </si>
  <si>
    <t xml:space="preserve">     La Pintada (cabecera)</t>
  </si>
  <si>
    <t xml:space="preserve">     Penonomé (cabecera)</t>
  </si>
  <si>
    <t xml:space="preserve">     Los Pozos (cabecera)</t>
  </si>
  <si>
    <t xml:space="preserve">     Pocrí (cabecera)</t>
  </si>
  <si>
    <t xml:space="preserve">     Capira (cabecera)</t>
  </si>
  <si>
    <t xml:space="preserve">     San Carlos (cabecera)</t>
  </si>
  <si>
    <t xml:space="preserve">     Cañazas (cabecera)</t>
  </si>
  <si>
    <t xml:space="preserve">     Santa Fe (cabecera)</t>
  </si>
  <si>
    <t xml:space="preserve">     Santiago (cabecera)</t>
  </si>
  <si>
    <t xml:space="preserve">     Hato Pilón (cabecera)</t>
  </si>
  <si>
    <t xml:space="preserve">     Chichica (cabecera)</t>
  </si>
  <si>
    <t xml:space="preserve">Panamá Oeste </t>
  </si>
  <si>
    <t xml:space="preserve">              Cuando la cantidad es menor a la mitad de unidad o fracción decimal adoptada, para la expresión del dato.</t>
  </si>
  <si>
    <t>Cuadro 43. MOSTAZA, EXPLOTACIONES, SUPERFICIE SEMBRADA, PERDIDA, MECANIZADA, COSECHA EN LA REPÚBLICA, SEGÚN PROVINCIA, COMARCA INDÍGENA, DISTRITO Y CORREGIMIENTO: AÑO AGRÍCOLA 2023/24</t>
  </si>
  <si>
    <t>NOTA: Las provincias, comarcas indígenas, distritos y corregimientos que no registraron aportación, no fueron incluidos en el cuadro.</t>
  </si>
  <si>
    <t>Cosecha 
(En quintales)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</si>
</sst>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F243E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36">
    <xf numFmtId="0" fontId="0" fillId="0" borderId="0" xfId="0"/>
    <xf numFmtId="0" fontId="3" fillId="0" borderId="0" xfId="3" applyFont="1" applyBorder="1"/>
    <xf numFmtId="0" fontId="3" fillId="3" borderId="0" xfId="0" applyFont="1" applyFill="1" applyBorder="1"/>
    <xf numFmtId="0" fontId="3" fillId="3" borderId="0" xfId="0" applyFont="1" applyFill="1"/>
    <xf numFmtId="0" fontId="3" fillId="0" borderId="0" xfId="3" applyFont="1" applyFill="1" applyBorder="1"/>
    <xf numFmtId="164" fontId="3" fillId="0" borderId="0" xfId="1" applyNumberFormat="1" applyFont="1" applyFill="1" applyBorder="1"/>
    <xf numFmtId="165" fontId="3" fillId="0" borderId="0" xfId="1" applyNumberFormat="1" applyFont="1" applyFill="1" applyBorder="1"/>
    <xf numFmtId="0" fontId="5" fillId="3" borderId="0" xfId="0" applyFont="1" applyFill="1" applyBorder="1" applyAlignment="1">
      <alignment horizontal="left" vertical="center"/>
    </xf>
    <xf numFmtId="0" fontId="3" fillId="3" borderId="0" xfId="0" applyFont="1" applyFill="1" applyBorder="1" applyAlignment="1">
      <alignment vertical="center"/>
    </xf>
    <xf numFmtId="0" fontId="0" fillId="3" borderId="0" xfId="0" applyFill="1"/>
    <xf numFmtId="49" fontId="3" fillId="3" borderId="0" xfId="0" applyNumberFormat="1" applyFont="1" applyFill="1" applyAlignment="1"/>
    <xf numFmtId="49" fontId="3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vertical="top"/>
    </xf>
    <xf numFmtId="0" fontId="6" fillId="2" borderId="1" xfId="12" applyFont="1" applyFill="1" applyBorder="1" applyAlignment="1">
      <alignment horizontal="center" vertical="center" wrapText="1"/>
    </xf>
    <xf numFmtId="0" fontId="4" fillId="3" borderId="0" xfId="13" applyFont="1" applyFill="1" applyBorder="1" applyAlignment="1">
      <alignment horizontal="left" vertical="justify"/>
    </xf>
    <xf numFmtId="0" fontId="4" fillId="0" borderId="0" xfId="7" applyFont="1" applyFill="1" applyBorder="1" applyAlignment="1">
      <alignment horizontal="left" vertical="center" wrapText="1"/>
    </xf>
    <xf numFmtId="0" fontId="4" fillId="0" borderId="8" xfId="7" applyFont="1" applyFill="1" applyBorder="1" applyAlignment="1">
      <alignment horizontal="left" vertical="center" wrapText="1"/>
    </xf>
    <xf numFmtId="0" fontId="2" fillId="0" borderId="0" xfId="6" applyFont="1" applyFill="1" applyBorder="1" applyAlignment="1">
      <alignment horizontal="center" vertical="center" wrapText="1"/>
    </xf>
    <xf numFmtId="164" fontId="2" fillId="0" borderId="2" xfId="1" applyNumberFormat="1" applyFont="1" applyFill="1" applyBorder="1" applyAlignment="1">
      <alignment horizontal="right" vertical="center" wrapText="1"/>
    </xf>
    <xf numFmtId="43" fontId="2" fillId="0" borderId="2" xfId="1" applyNumberFormat="1" applyFont="1" applyFill="1" applyBorder="1" applyAlignment="1">
      <alignment horizontal="right" vertical="center" wrapText="1"/>
    </xf>
    <xf numFmtId="165" fontId="2" fillId="0" borderId="3" xfId="1" applyNumberFormat="1" applyFont="1" applyFill="1" applyBorder="1" applyAlignment="1">
      <alignment horizontal="right" vertical="center" wrapText="1"/>
    </xf>
    <xf numFmtId="164" fontId="2" fillId="0" borderId="4" xfId="1" applyNumberFormat="1" applyFont="1" applyFill="1" applyBorder="1" applyAlignment="1">
      <alignment horizontal="right" vertical="center" wrapText="1"/>
    </xf>
    <xf numFmtId="43" fontId="2" fillId="0" borderId="4" xfId="1" applyNumberFormat="1" applyFont="1" applyFill="1" applyBorder="1" applyAlignment="1">
      <alignment horizontal="right" vertical="center" wrapText="1"/>
    </xf>
    <xf numFmtId="165" fontId="2" fillId="0" borderId="5" xfId="1" applyNumberFormat="1" applyFont="1" applyFill="1" applyBorder="1" applyAlignment="1">
      <alignment horizontal="right" vertical="center" wrapText="1"/>
    </xf>
    <xf numFmtId="164" fontId="4" fillId="0" borderId="4" xfId="1" applyNumberFormat="1" applyFont="1" applyFill="1" applyBorder="1" applyAlignment="1">
      <alignment horizontal="right" vertical="center" wrapText="1"/>
    </xf>
    <xf numFmtId="43" fontId="4" fillId="0" borderId="4" xfId="1" applyNumberFormat="1" applyFont="1" applyFill="1" applyBorder="1" applyAlignment="1">
      <alignment horizontal="right" vertical="center" wrapText="1"/>
    </xf>
    <xf numFmtId="165" fontId="4" fillId="0" borderId="5" xfId="1" applyNumberFormat="1" applyFont="1" applyFill="1" applyBorder="1" applyAlignment="1">
      <alignment horizontal="right" vertical="center" wrapText="1"/>
    </xf>
    <xf numFmtId="164" fontId="4" fillId="0" borderId="6" xfId="1" applyNumberFormat="1" applyFont="1" applyFill="1" applyBorder="1" applyAlignment="1">
      <alignment horizontal="right" vertical="center" wrapText="1"/>
    </xf>
    <xf numFmtId="43" fontId="4" fillId="0" borderId="6" xfId="1" applyNumberFormat="1" applyFont="1" applyFill="1" applyBorder="1" applyAlignment="1">
      <alignment horizontal="right" vertical="center" wrapText="1"/>
    </xf>
    <xf numFmtId="165" fontId="4" fillId="0" borderId="7" xfId="1" applyNumberFormat="1" applyFont="1" applyFill="1" applyBorder="1" applyAlignment="1">
      <alignment horizontal="right" vertical="center" wrapText="1"/>
    </xf>
    <xf numFmtId="0" fontId="3" fillId="0" borderId="9" xfId="3" applyFont="1" applyBorder="1" applyAlignment="1">
      <alignment horizontal="left" vertical="center" wrapText="1"/>
    </xf>
    <xf numFmtId="0" fontId="2" fillId="0" borderId="0" xfId="2" applyFont="1" applyFill="1" applyBorder="1" applyAlignment="1">
      <alignment horizontal="center" vertical="center" wrapText="1"/>
    </xf>
    <xf numFmtId="164" fontId="6" fillId="2" borderId="1" xfId="1" applyNumberFormat="1" applyFont="1" applyFill="1" applyBorder="1" applyAlignment="1">
      <alignment horizontal="center" vertical="center" wrapText="1"/>
    </xf>
    <xf numFmtId="165" fontId="6" fillId="2" borderId="1" xfId="1" applyNumberFormat="1" applyFont="1" applyFill="1" applyBorder="1" applyAlignment="1">
      <alignment horizontal="center" vertical="center"/>
    </xf>
    <xf numFmtId="0" fontId="6" fillId="2" borderId="1" xfId="11" applyFont="1" applyFill="1" applyBorder="1" applyAlignment="1">
      <alignment horizontal="center" vertical="center" wrapText="1"/>
    </xf>
    <xf numFmtId="0" fontId="6" fillId="2" borderId="1" xfId="4" applyFont="1" applyFill="1" applyBorder="1" applyAlignment="1">
      <alignment horizontal="center" vertical="center" wrapText="1"/>
    </xf>
  </cellXfs>
  <cellStyles count="14">
    <cellStyle name="Millares" xfId="1" builtinId="3"/>
    <cellStyle name="Normal" xfId="0" builtinId="0"/>
    <cellStyle name="Normal 2" xfId="3"/>
    <cellStyle name="style1749130342627" xfId="4"/>
    <cellStyle name="style1749130343659" xfId="12"/>
    <cellStyle name="style1749130343768" xfId="11"/>
    <cellStyle name="style1749130345081" xfId="13"/>
    <cellStyle name="style1749134428973" xfId="2"/>
    <cellStyle name="style1749134431535" xfId="5"/>
    <cellStyle name="style1749134431614" xfId="7"/>
    <cellStyle name="style1749134431785" xfId="6"/>
    <cellStyle name="style1749134431895" xfId="8"/>
    <cellStyle name="style1749134432145" xfId="9"/>
    <cellStyle name="style174913443225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297181</xdr:colOff>
      <xdr:row>181</xdr:row>
      <xdr:rowOff>57151</xdr:rowOff>
    </xdr:from>
    <xdr:to>
      <xdr:col>0</xdr:col>
      <xdr:colOff>381000</xdr:colOff>
      <xdr:row>183</xdr:row>
      <xdr:rowOff>142876</xdr:rowOff>
    </xdr:to>
    <xdr:sp macro="" textlink="">
      <xdr:nvSpPr>
        <xdr:cNvPr id="2" name="Cerrar llave 1"/>
        <xdr:cNvSpPr/>
      </xdr:nvSpPr>
      <xdr:spPr>
        <a:xfrm>
          <a:off x="297181" y="17221201"/>
          <a:ext cx="83819" cy="371475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s-PA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4"/>
  <sheetViews>
    <sheetView showGridLines="0" tabSelected="1" zoomScale="85" zoomScaleNormal="85" zoomScaleSheetLayoutView="115" workbookViewId="0">
      <selection activeCell="A2" sqref="A2:A3"/>
    </sheetView>
  </sheetViews>
  <sheetFormatPr baseColWidth="10" defaultColWidth="9.140625" defaultRowHeight="12.75" x14ac:dyDescent="0.2"/>
  <cols>
    <col min="1" max="1" width="37.140625" style="4" customWidth="1"/>
    <col min="2" max="2" width="15" style="5" customWidth="1"/>
    <col min="3" max="5" width="15" style="6" customWidth="1"/>
    <col min="6" max="6" width="15" style="5" customWidth="1"/>
    <col min="7" max="16384" width="9.140625" style="4"/>
  </cols>
  <sheetData>
    <row r="1" spans="1:7" s="1" customFormat="1" ht="60" customHeight="1" x14ac:dyDescent="0.2">
      <c r="A1" s="31" t="s">
        <v>184</v>
      </c>
      <c r="B1" s="31"/>
      <c r="C1" s="31"/>
      <c r="D1" s="31"/>
      <c r="E1" s="31"/>
      <c r="F1" s="31"/>
    </row>
    <row r="2" spans="1:7" s="3" customFormat="1" ht="30" customHeight="1" x14ac:dyDescent="0.2">
      <c r="A2" s="35" t="s">
        <v>0</v>
      </c>
      <c r="B2" s="32" t="s">
        <v>1</v>
      </c>
      <c r="C2" s="33" t="s">
        <v>165</v>
      </c>
      <c r="D2" s="33"/>
      <c r="E2" s="33"/>
      <c r="F2" s="34" t="s">
        <v>186</v>
      </c>
      <c r="G2" s="2"/>
    </row>
    <row r="3" spans="1:7" s="3" customFormat="1" ht="30" customHeight="1" x14ac:dyDescent="0.2">
      <c r="A3" s="35"/>
      <c r="B3" s="32"/>
      <c r="C3" s="13" t="s">
        <v>2</v>
      </c>
      <c r="D3" s="13" t="s">
        <v>3</v>
      </c>
      <c r="E3" s="13" t="s">
        <v>4</v>
      </c>
      <c r="F3" s="34"/>
      <c r="G3" s="2"/>
    </row>
    <row r="4" spans="1:7" ht="21" customHeight="1" x14ac:dyDescent="0.2">
      <c r="A4" s="17" t="s">
        <v>164</v>
      </c>
      <c r="B4" s="18">
        <f>SUM(B5+B15+B43+B51+B66+B71+B76+B81+B104+B145+B160)</f>
        <v>529</v>
      </c>
      <c r="C4" s="19">
        <f t="shared" ref="C4:E4" si="0">SUM(C5+C15+C43+C51+C66+C71+C76+C81+C104+C145+C160)</f>
        <v>59.41609341600001</v>
      </c>
      <c r="D4" s="19">
        <f t="shared" si="0"/>
        <v>20.380793357707372</v>
      </c>
      <c r="E4" s="19">
        <f t="shared" si="0"/>
        <v>1.4800315000000002</v>
      </c>
      <c r="F4" s="20">
        <f>SUM(F5+F15+F43+F51+F66+F71+F76+F81+F104+F145+F160)</f>
        <v>17535.434799999999</v>
      </c>
    </row>
    <row r="5" spans="1:7" ht="21" customHeight="1" x14ac:dyDescent="0.2">
      <c r="A5" s="15" t="s">
        <v>5</v>
      </c>
      <c r="B5" s="21">
        <f>SUM(B6+B8+B12)</f>
        <v>8</v>
      </c>
      <c r="C5" s="22">
        <f t="shared" ref="C5:F5" si="1">SUM(C6+C8+C12)</f>
        <v>5.1308600000000005E-4</v>
      </c>
      <c r="D5" s="22">
        <f t="shared" si="1"/>
        <v>1.8E-5</v>
      </c>
      <c r="E5" s="22">
        <f t="shared" si="1"/>
        <v>0</v>
      </c>
      <c r="F5" s="23">
        <f t="shared" si="1"/>
        <v>0.63500000000000001</v>
      </c>
    </row>
    <row r="6" spans="1:7" ht="15" customHeight="1" x14ac:dyDescent="0.2">
      <c r="A6" s="15" t="s">
        <v>16</v>
      </c>
      <c r="B6" s="21">
        <v>1</v>
      </c>
      <c r="C6" s="22">
        <v>8.9999000000000003E-5</v>
      </c>
      <c r="D6" s="22">
        <v>0</v>
      </c>
      <c r="E6" s="22">
        <v>0</v>
      </c>
      <c r="F6" s="23">
        <v>0.3</v>
      </c>
    </row>
    <row r="7" spans="1:7" ht="15" customHeight="1" x14ac:dyDescent="0.2">
      <c r="A7" s="15" t="s">
        <v>167</v>
      </c>
      <c r="B7" s="24">
        <v>1</v>
      </c>
      <c r="C7" s="25">
        <v>8.9999000000000003E-5</v>
      </c>
      <c r="D7" s="25">
        <v>0</v>
      </c>
      <c r="E7" s="25">
        <v>0</v>
      </c>
      <c r="F7" s="26">
        <v>0.3</v>
      </c>
    </row>
    <row r="8" spans="1:7" ht="15" customHeight="1" x14ac:dyDescent="0.2">
      <c r="A8" s="15" t="s">
        <v>17</v>
      </c>
      <c r="B8" s="21">
        <v>4</v>
      </c>
      <c r="C8" s="22">
        <v>2.9708799999999999E-4</v>
      </c>
      <c r="D8" s="22">
        <v>1.8E-5</v>
      </c>
      <c r="E8" s="22">
        <v>0</v>
      </c>
      <c r="F8" s="23">
        <v>0.26499999999999996</v>
      </c>
    </row>
    <row r="9" spans="1:7" ht="15" customHeight="1" x14ac:dyDescent="0.2">
      <c r="A9" s="15" t="s">
        <v>18</v>
      </c>
      <c r="B9" s="24">
        <v>1</v>
      </c>
      <c r="C9" s="25">
        <v>8.9999000000000003E-5</v>
      </c>
      <c r="D9" s="25">
        <v>0</v>
      </c>
      <c r="E9" s="25">
        <v>0</v>
      </c>
      <c r="F9" s="26">
        <v>0.05</v>
      </c>
    </row>
    <row r="10" spans="1:7" ht="15" customHeight="1" x14ac:dyDescent="0.2">
      <c r="A10" s="15" t="s">
        <v>19</v>
      </c>
      <c r="B10" s="24">
        <v>2</v>
      </c>
      <c r="C10" s="25">
        <v>1.8008899999999998E-4</v>
      </c>
      <c r="D10" s="25">
        <v>0</v>
      </c>
      <c r="E10" s="25">
        <v>0</v>
      </c>
      <c r="F10" s="26">
        <v>0.2</v>
      </c>
    </row>
    <row r="11" spans="1:7" ht="15" customHeight="1" x14ac:dyDescent="0.2">
      <c r="A11" s="15" t="s">
        <v>20</v>
      </c>
      <c r="B11" s="24">
        <v>1</v>
      </c>
      <c r="C11" s="25">
        <v>2.6999999999999999E-5</v>
      </c>
      <c r="D11" s="25">
        <v>1.8E-5</v>
      </c>
      <c r="E11" s="25">
        <v>0</v>
      </c>
      <c r="F11" s="26">
        <v>1.4999999999999999E-2</v>
      </c>
    </row>
    <row r="12" spans="1:7" ht="15" customHeight="1" x14ac:dyDescent="0.2">
      <c r="A12" s="15" t="s">
        <v>21</v>
      </c>
      <c r="B12" s="21">
        <v>3</v>
      </c>
      <c r="C12" s="22">
        <v>1.2599900000000001E-4</v>
      </c>
      <c r="D12" s="22">
        <v>0</v>
      </c>
      <c r="E12" s="22">
        <v>0</v>
      </c>
      <c r="F12" s="23">
        <v>7.0000000000000007E-2</v>
      </c>
    </row>
    <row r="13" spans="1:7" ht="15" customHeight="1" x14ac:dyDescent="0.2">
      <c r="A13" s="15" t="s">
        <v>168</v>
      </c>
      <c r="B13" s="24">
        <v>2</v>
      </c>
      <c r="C13" s="25">
        <v>9.8999000000000005E-5</v>
      </c>
      <c r="D13" s="25">
        <v>0</v>
      </c>
      <c r="E13" s="25">
        <v>0</v>
      </c>
      <c r="F13" s="26">
        <v>6.0000000000000005E-2</v>
      </c>
    </row>
    <row r="14" spans="1:7" ht="15" customHeight="1" x14ac:dyDescent="0.2">
      <c r="A14" s="15" t="s">
        <v>22</v>
      </c>
      <c r="B14" s="24">
        <v>1</v>
      </c>
      <c r="C14" s="25">
        <v>2.6999999999999999E-5</v>
      </c>
      <c r="D14" s="25">
        <v>0</v>
      </c>
      <c r="E14" s="25">
        <v>0</v>
      </c>
      <c r="F14" s="26">
        <v>0.01</v>
      </c>
    </row>
    <row r="15" spans="1:7" ht="21" customHeight="1" x14ac:dyDescent="0.2">
      <c r="A15" s="15" t="s">
        <v>6</v>
      </c>
      <c r="B15" s="21">
        <f>SUM(B16+B21+B29+B33)</f>
        <v>183</v>
      </c>
      <c r="C15" s="22">
        <f t="shared" ref="C15:F15" si="2">SUM(C16+C21+C29+C33)</f>
        <v>14.707875842000005</v>
      </c>
      <c r="D15" s="22">
        <f t="shared" si="2"/>
        <v>1.7317734775677773</v>
      </c>
      <c r="E15" s="22">
        <f t="shared" si="2"/>
        <v>0.97003150000000016</v>
      </c>
      <c r="F15" s="23">
        <f t="shared" si="2"/>
        <v>7777.7874999999995</v>
      </c>
    </row>
    <row r="16" spans="1:7" ht="15" customHeight="1" x14ac:dyDescent="0.2">
      <c r="A16" s="15" t="s">
        <v>23</v>
      </c>
      <c r="B16" s="21">
        <v>5</v>
      </c>
      <c r="C16" s="22">
        <v>4.5899700000000011E-4</v>
      </c>
      <c r="D16" s="22">
        <v>0</v>
      </c>
      <c r="E16" s="22">
        <v>0</v>
      </c>
      <c r="F16" s="23">
        <v>0.37000000000000005</v>
      </c>
    </row>
    <row r="17" spans="1:6" ht="15" customHeight="1" x14ac:dyDescent="0.2">
      <c r="A17" s="15" t="s">
        <v>169</v>
      </c>
      <c r="B17" s="24">
        <v>1</v>
      </c>
      <c r="C17" s="25">
        <v>2.6999800000000003E-4</v>
      </c>
      <c r="D17" s="25">
        <v>0</v>
      </c>
      <c r="E17" s="25">
        <v>0</v>
      </c>
      <c r="F17" s="26">
        <v>0.2</v>
      </c>
    </row>
    <row r="18" spans="1:6" ht="15" customHeight="1" x14ac:dyDescent="0.2">
      <c r="A18" s="15" t="s">
        <v>24</v>
      </c>
      <c r="B18" s="24">
        <v>1</v>
      </c>
      <c r="C18" s="25">
        <v>5.3999999999999998E-5</v>
      </c>
      <c r="D18" s="25">
        <v>0</v>
      </c>
      <c r="E18" s="25">
        <v>0</v>
      </c>
      <c r="F18" s="26">
        <v>0.1</v>
      </c>
    </row>
    <row r="19" spans="1:6" ht="15" customHeight="1" x14ac:dyDescent="0.2">
      <c r="A19" s="15" t="s">
        <v>25</v>
      </c>
      <c r="B19" s="24">
        <v>1</v>
      </c>
      <c r="C19" s="25">
        <v>8.9999000000000003E-5</v>
      </c>
      <c r="D19" s="25">
        <v>0</v>
      </c>
      <c r="E19" s="25">
        <v>0</v>
      </c>
      <c r="F19" s="26">
        <v>0.04</v>
      </c>
    </row>
    <row r="20" spans="1:6" ht="15" customHeight="1" x14ac:dyDescent="0.2">
      <c r="A20" s="15" t="s">
        <v>26</v>
      </c>
      <c r="B20" s="24">
        <v>2</v>
      </c>
      <c r="C20" s="25">
        <v>4.4999999999999996E-5</v>
      </c>
      <c r="D20" s="25">
        <v>0</v>
      </c>
      <c r="E20" s="25">
        <v>0</v>
      </c>
      <c r="F20" s="26">
        <v>0.03</v>
      </c>
    </row>
    <row r="21" spans="1:6" ht="15" customHeight="1" x14ac:dyDescent="0.2">
      <c r="A21" s="15" t="s">
        <v>27</v>
      </c>
      <c r="B21" s="21">
        <v>77</v>
      </c>
      <c r="C21" s="22">
        <v>5.106651398000003</v>
      </c>
      <c r="D21" s="22">
        <v>0.73917266634833301</v>
      </c>
      <c r="E21" s="22">
        <v>0.45</v>
      </c>
      <c r="F21" s="23">
        <v>1747.7724999999996</v>
      </c>
    </row>
    <row r="22" spans="1:6" ht="15" customHeight="1" x14ac:dyDescent="0.2">
      <c r="A22" s="15" t="s">
        <v>170</v>
      </c>
      <c r="B22" s="24">
        <v>1</v>
      </c>
      <c r="C22" s="25">
        <v>4.5000000000000003E-5</v>
      </c>
      <c r="D22" s="25">
        <v>0</v>
      </c>
      <c r="E22" s="25">
        <v>0</v>
      </c>
      <c r="F22" s="26">
        <v>0.1</v>
      </c>
    </row>
    <row r="23" spans="1:6" ht="15" customHeight="1" x14ac:dyDescent="0.2">
      <c r="A23" s="15" t="s">
        <v>28</v>
      </c>
      <c r="B23" s="24">
        <v>4</v>
      </c>
      <c r="C23" s="25">
        <v>7.8749379999999997E-3</v>
      </c>
      <c r="D23" s="25">
        <v>2.2949829833333332E-4</v>
      </c>
      <c r="E23" s="25">
        <v>0</v>
      </c>
      <c r="F23" s="26">
        <v>2.27</v>
      </c>
    </row>
    <row r="24" spans="1:6" ht="15" customHeight="1" x14ac:dyDescent="0.2">
      <c r="A24" s="15" t="s">
        <v>29</v>
      </c>
      <c r="B24" s="24">
        <v>53</v>
      </c>
      <c r="C24" s="25">
        <v>4.4799765989999987</v>
      </c>
      <c r="D24" s="25">
        <v>0.71677526501666655</v>
      </c>
      <c r="E24" s="25">
        <v>0.4499999999999999</v>
      </c>
      <c r="F24" s="26">
        <v>1695.1305000000004</v>
      </c>
    </row>
    <row r="25" spans="1:6" ht="15" customHeight="1" x14ac:dyDescent="0.2">
      <c r="A25" s="15" t="s">
        <v>30</v>
      </c>
      <c r="B25" s="24">
        <v>1</v>
      </c>
      <c r="C25" s="25">
        <v>0.22</v>
      </c>
      <c r="D25" s="25">
        <v>0</v>
      </c>
      <c r="E25" s="25">
        <v>0</v>
      </c>
      <c r="F25" s="26">
        <v>1.8</v>
      </c>
    </row>
    <row r="26" spans="1:6" ht="15" customHeight="1" x14ac:dyDescent="0.2">
      <c r="A26" s="15" t="s">
        <v>31</v>
      </c>
      <c r="B26" s="24">
        <v>5</v>
      </c>
      <c r="C26" s="25">
        <v>3.0744833999999999E-2</v>
      </c>
      <c r="D26" s="25">
        <v>1.0358917133333336E-2</v>
      </c>
      <c r="E26" s="25">
        <v>0</v>
      </c>
      <c r="F26" s="26">
        <v>3.3400000000000003</v>
      </c>
    </row>
    <row r="27" spans="1:6" ht="15" customHeight="1" x14ac:dyDescent="0.2">
      <c r="A27" s="15" t="s">
        <v>32</v>
      </c>
      <c r="B27" s="24">
        <v>1</v>
      </c>
      <c r="C27" s="25">
        <v>9.0000000000000002E-6</v>
      </c>
      <c r="D27" s="25">
        <v>9.0000000000000002E-6</v>
      </c>
      <c r="E27" s="25">
        <v>0</v>
      </c>
      <c r="F27" s="26">
        <v>0</v>
      </c>
    </row>
    <row r="28" spans="1:6" ht="15" customHeight="1" x14ac:dyDescent="0.2">
      <c r="A28" s="15" t="s">
        <v>33</v>
      </c>
      <c r="B28" s="24">
        <v>12</v>
      </c>
      <c r="C28" s="25">
        <v>0.36800102700000004</v>
      </c>
      <c r="D28" s="25">
        <v>1.1799985900000001E-2</v>
      </c>
      <c r="E28" s="25">
        <v>0</v>
      </c>
      <c r="F28" s="26">
        <v>45.132000000000005</v>
      </c>
    </row>
    <row r="29" spans="1:6" ht="15" customHeight="1" x14ac:dyDescent="0.2">
      <c r="A29" s="15" t="s">
        <v>34</v>
      </c>
      <c r="B29" s="21">
        <v>28</v>
      </c>
      <c r="C29" s="22">
        <v>3.7941288069999999</v>
      </c>
      <c r="D29" s="22">
        <v>0.92212499088333311</v>
      </c>
      <c r="E29" s="22">
        <v>0.50000000000000011</v>
      </c>
      <c r="F29" s="23">
        <v>3073.1400000000003</v>
      </c>
    </row>
    <row r="30" spans="1:6" ht="15" customHeight="1" x14ac:dyDescent="0.2">
      <c r="A30" s="15" t="s">
        <v>171</v>
      </c>
      <c r="B30" s="24">
        <v>1</v>
      </c>
      <c r="C30" s="25">
        <v>2.2499799999999999E-4</v>
      </c>
      <c r="D30" s="25">
        <v>0</v>
      </c>
      <c r="E30" s="25">
        <v>0</v>
      </c>
      <c r="F30" s="26">
        <v>0.02</v>
      </c>
    </row>
    <row r="31" spans="1:6" ht="15" customHeight="1" x14ac:dyDescent="0.2">
      <c r="A31" s="15" t="s">
        <v>35</v>
      </c>
      <c r="B31" s="24">
        <v>2</v>
      </c>
      <c r="C31" s="25">
        <v>5.3999599999999994E-4</v>
      </c>
      <c r="D31" s="25">
        <v>0</v>
      </c>
      <c r="E31" s="25">
        <v>0</v>
      </c>
      <c r="F31" s="26">
        <v>1.1000000000000001</v>
      </c>
    </row>
    <row r="32" spans="1:6" ht="15" customHeight="1" x14ac:dyDescent="0.2">
      <c r="A32" s="15" t="s">
        <v>36</v>
      </c>
      <c r="B32" s="24">
        <v>25</v>
      </c>
      <c r="C32" s="25">
        <v>3.793363813</v>
      </c>
      <c r="D32" s="25">
        <v>0.92212499088333322</v>
      </c>
      <c r="E32" s="25">
        <v>0.5</v>
      </c>
      <c r="F32" s="26">
        <v>3072.02</v>
      </c>
    </row>
    <row r="33" spans="1:6" ht="15" customHeight="1" x14ac:dyDescent="0.2">
      <c r="A33" s="15" t="s">
        <v>37</v>
      </c>
      <c r="B33" s="21">
        <v>73</v>
      </c>
      <c r="C33" s="22">
        <v>5.8066366400000025</v>
      </c>
      <c r="D33" s="22">
        <v>7.0475820336111092E-2</v>
      </c>
      <c r="E33" s="22">
        <v>2.0031500000000001E-2</v>
      </c>
      <c r="F33" s="23">
        <v>2956.5050000000001</v>
      </c>
    </row>
    <row r="34" spans="1:6" ht="15" customHeight="1" x14ac:dyDescent="0.2">
      <c r="A34" s="15" t="s">
        <v>172</v>
      </c>
      <c r="B34" s="24">
        <v>3</v>
      </c>
      <c r="C34" s="25">
        <v>6.3899600000000007E-4</v>
      </c>
      <c r="D34" s="25">
        <v>0</v>
      </c>
      <c r="E34" s="25">
        <v>0</v>
      </c>
      <c r="F34" s="26">
        <v>0.13500000000000001</v>
      </c>
    </row>
    <row r="35" spans="1:6" ht="15" customHeight="1" x14ac:dyDescent="0.2">
      <c r="A35" s="15" t="s">
        <v>38</v>
      </c>
      <c r="B35" s="24">
        <v>1</v>
      </c>
      <c r="C35" s="25">
        <v>0.22</v>
      </c>
      <c r="D35" s="25">
        <v>0</v>
      </c>
      <c r="E35" s="25">
        <v>0</v>
      </c>
      <c r="F35" s="26">
        <v>6</v>
      </c>
    </row>
    <row r="36" spans="1:6" ht="15" customHeight="1" x14ac:dyDescent="0.2">
      <c r="A36" s="15" t="s">
        <v>39</v>
      </c>
      <c r="B36" s="24">
        <v>26</v>
      </c>
      <c r="C36" s="25">
        <v>1.1740197280000002</v>
      </c>
      <c r="D36" s="25">
        <v>5.0453320408333342E-2</v>
      </c>
      <c r="E36" s="25">
        <v>0</v>
      </c>
      <c r="F36" s="26">
        <v>1687.08</v>
      </c>
    </row>
    <row r="37" spans="1:6" ht="15" customHeight="1" x14ac:dyDescent="0.2">
      <c r="A37" s="15" t="s">
        <v>40</v>
      </c>
      <c r="B37" s="24">
        <v>1</v>
      </c>
      <c r="C37" s="25">
        <v>1.79999E-4</v>
      </c>
      <c r="D37" s="25">
        <v>0</v>
      </c>
      <c r="E37" s="25">
        <v>0</v>
      </c>
      <c r="F37" s="26">
        <v>0.15</v>
      </c>
    </row>
    <row r="38" spans="1:6" ht="15" customHeight="1" x14ac:dyDescent="0.2">
      <c r="A38" s="15" t="s">
        <v>41</v>
      </c>
      <c r="B38" s="24">
        <v>7</v>
      </c>
      <c r="C38" s="25">
        <v>0.29755993999999997</v>
      </c>
      <c r="D38" s="25">
        <v>0</v>
      </c>
      <c r="E38" s="25">
        <v>0</v>
      </c>
      <c r="F38" s="26">
        <v>75.27000000000001</v>
      </c>
    </row>
    <row r="39" spans="1:6" ht="15" customHeight="1" x14ac:dyDescent="0.2">
      <c r="A39" s="15" t="s">
        <v>42</v>
      </c>
      <c r="B39" s="24">
        <v>1</v>
      </c>
      <c r="C39" s="25">
        <v>4.4999599999999998E-4</v>
      </c>
      <c r="D39" s="25">
        <v>0</v>
      </c>
      <c r="E39" s="25">
        <v>0</v>
      </c>
      <c r="F39" s="26">
        <v>4.5</v>
      </c>
    </row>
    <row r="40" spans="1:6" ht="15" customHeight="1" x14ac:dyDescent="0.2">
      <c r="A40" s="15" t="s">
        <v>43</v>
      </c>
      <c r="B40" s="24">
        <v>8</v>
      </c>
      <c r="C40" s="25">
        <v>1.1964979480000002</v>
      </c>
      <c r="D40" s="25">
        <v>1.7999927777777776E-5</v>
      </c>
      <c r="E40" s="25">
        <v>0</v>
      </c>
      <c r="F40" s="26">
        <v>71.56</v>
      </c>
    </row>
    <row r="41" spans="1:6" ht="15" customHeight="1" x14ac:dyDescent="0.2">
      <c r="A41" s="15" t="s">
        <v>44</v>
      </c>
      <c r="B41" s="24">
        <v>2</v>
      </c>
      <c r="C41" s="25">
        <v>1.853986E-3</v>
      </c>
      <c r="D41" s="25">
        <v>0</v>
      </c>
      <c r="E41" s="25">
        <v>0</v>
      </c>
      <c r="F41" s="26">
        <v>400.03</v>
      </c>
    </row>
    <row r="42" spans="1:6" ht="15" customHeight="1" x14ac:dyDescent="0.2">
      <c r="A42" s="15" t="s">
        <v>45</v>
      </c>
      <c r="B42" s="24">
        <v>24</v>
      </c>
      <c r="C42" s="25">
        <v>2.915436047</v>
      </c>
      <c r="D42" s="25">
        <v>2.0004500000000001E-2</v>
      </c>
      <c r="E42" s="25">
        <v>2.0031500000000001E-2</v>
      </c>
      <c r="F42" s="26">
        <v>711.78</v>
      </c>
    </row>
    <row r="43" spans="1:6" ht="21" customHeight="1" x14ac:dyDescent="0.2">
      <c r="A43" s="15" t="s">
        <v>7</v>
      </c>
      <c r="B43" s="21">
        <f>SUM(B44+B49)</f>
        <v>5</v>
      </c>
      <c r="C43" s="22">
        <f t="shared" ref="C43:F43" si="3">SUM(C44+C49)</f>
        <v>6.8219460000000006E-3</v>
      </c>
      <c r="D43" s="22">
        <f t="shared" si="3"/>
        <v>6.2999456000000008E-4</v>
      </c>
      <c r="E43" s="22">
        <f t="shared" si="3"/>
        <v>0</v>
      </c>
      <c r="F43" s="23">
        <f t="shared" si="3"/>
        <v>4.6100000000000003</v>
      </c>
    </row>
    <row r="44" spans="1:6" ht="15" customHeight="1" x14ac:dyDescent="0.2">
      <c r="A44" s="15" t="s">
        <v>46</v>
      </c>
      <c r="B44" s="21">
        <v>4</v>
      </c>
      <c r="C44" s="22">
        <v>6.3719500000000004E-3</v>
      </c>
      <c r="D44" s="22">
        <v>1.7999856000000002E-4</v>
      </c>
      <c r="E44" s="22">
        <v>0</v>
      </c>
      <c r="F44" s="23">
        <v>4.6100000000000003</v>
      </c>
    </row>
    <row r="45" spans="1:6" ht="15" customHeight="1" x14ac:dyDescent="0.2">
      <c r="A45" s="15" t="s">
        <v>47</v>
      </c>
      <c r="B45" s="24">
        <v>1</v>
      </c>
      <c r="C45" s="25">
        <v>5.3999999999999998E-5</v>
      </c>
      <c r="D45" s="25">
        <v>0</v>
      </c>
      <c r="E45" s="25">
        <v>0</v>
      </c>
      <c r="F45" s="26">
        <v>0.02</v>
      </c>
    </row>
    <row r="46" spans="1:6" ht="15" customHeight="1" x14ac:dyDescent="0.2">
      <c r="A46" s="15" t="s">
        <v>48</v>
      </c>
      <c r="B46" s="24">
        <v>1</v>
      </c>
      <c r="C46" s="25">
        <v>1.8E-5</v>
      </c>
      <c r="D46" s="25">
        <v>0</v>
      </c>
      <c r="E46" s="25">
        <v>0</v>
      </c>
      <c r="F46" s="26">
        <v>0.02</v>
      </c>
    </row>
    <row r="47" spans="1:6" ht="15" customHeight="1" x14ac:dyDescent="0.2">
      <c r="A47" s="15" t="s">
        <v>49</v>
      </c>
      <c r="B47" s="24">
        <v>1</v>
      </c>
      <c r="C47" s="25">
        <v>1.7999859999999999E-3</v>
      </c>
      <c r="D47" s="25">
        <v>0</v>
      </c>
      <c r="E47" s="25">
        <v>0</v>
      </c>
      <c r="F47" s="26">
        <v>0.1</v>
      </c>
    </row>
    <row r="48" spans="1:6" ht="15" customHeight="1" x14ac:dyDescent="0.2">
      <c r="A48" s="15" t="s">
        <v>50</v>
      </c>
      <c r="B48" s="24">
        <v>1</v>
      </c>
      <c r="C48" s="25">
        <v>4.4999640000000004E-3</v>
      </c>
      <c r="D48" s="25">
        <v>1.7999856000000002E-4</v>
      </c>
      <c r="E48" s="25">
        <v>0</v>
      </c>
      <c r="F48" s="26">
        <v>4.47</v>
      </c>
    </row>
    <row r="49" spans="1:6" ht="15" customHeight="1" x14ac:dyDescent="0.2">
      <c r="A49" s="15" t="s">
        <v>51</v>
      </c>
      <c r="B49" s="21">
        <v>1</v>
      </c>
      <c r="C49" s="22">
        <v>4.4999599999999998E-4</v>
      </c>
      <c r="D49" s="22">
        <v>4.4999600000000003E-4</v>
      </c>
      <c r="E49" s="22">
        <v>0</v>
      </c>
      <c r="F49" s="23">
        <v>0</v>
      </c>
    </row>
    <row r="50" spans="1:6" ht="15" customHeight="1" x14ac:dyDescent="0.2">
      <c r="A50" s="15" t="s">
        <v>52</v>
      </c>
      <c r="B50" s="24">
        <v>1</v>
      </c>
      <c r="C50" s="25">
        <v>4.4999599999999998E-4</v>
      </c>
      <c r="D50" s="25">
        <v>4.4999600000000003E-4</v>
      </c>
      <c r="E50" s="25">
        <v>0</v>
      </c>
      <c r="F50" s="26">
        <v>0</v>
      </c>
    </row>
    <row r="51" spans="1:6" ht="21" customHeight="1" x14ac:dyDescent="0.2">
      <c r="A51" s="15" t="s">
        <v>8</v>
      </c>
      <c r="B51" s="21">
        <f>SUM(B52+B54+B56+B60+B62+B64)</f>
        <v>12</v>
      </c>
      <c r="C51" s="22">
        <f t="shared" ref="C51:F51" si="4">SUM(C52+C54+C56+C60+C62+C64)</f>
        <v>30.552276983000002</v>
      </c>
      <c r="D51" s="22">
        <f t="shared" si="4"/>
        <v>18.070449996499999</v>
      </c>
      <c r="E51" s="22">
        <f t="shared" si="4"/>
        <v>0.5</v>
      </c>
      <c r="F51" s="23">
        <f t="shared" si="4"/>
        <v>1903.1390000000001</v>
      </c>
    </row>
    <row r="52" spans="1:6" ht="15" customHeight="1" x14ac:dyDescent="0.2">
      <c r="A52" s="15" t="s">
        <v>53</v>
      </c>
      <c r="B52" s="21">
        <v>1</v>
      </c>
      <c r="C52" s="22">
        <v>0.04</v>
      </c>
      <c r="D52" s="22">
        <v>0.02</v>
      </c>
      <c r="E52" s="22">
        <v>0</v>
      </c>
      <c r="F52" s="23">
        <v>2.5</v>
      </c>
    </row>
    <row r="53" spans="1:6" ht="15" customHeight="1" x14ac:dyDescent="0.2">
      <c r="A53" s="15" t="s">
        <v>54</v>
      </c>
      <c r="B53" s="24">
        <v>1</v>
      </c>
      <c r="C53" s="25">
        <v>0.04</v>
      </c>
      <c r="D53" s="25">
        <v>0.02</v>
      </c>
      <c r="E53" s="25">
        <v>0</v>
      </c>
      <c r="F53" s="26">
        <v>2.5</v>
      </c>
    </row>
    <row r="54" spans="1:6" ht="15" customHeight="1" x14ac:dyDescent="0.2">
      <c r="A54" s="15" t="s">
        <v>55</v>
      </c>
      <c r="B54" s="21">
        <v>1</v>
      </c>
      <c r="C54" s="22">
        <v>9.0000000000000002E-6</v>
      </c>
      <c r="D54" s="22">
        <v>0</v>
      </c>
      <c r="E54" s="22">
        <v>0</v>
      </c>
      <c r="F54" s="23">
        <v>4.0000000000000001E-3</v>
      </c>
    </row>
    <row r="55" spans="1:6" ht="15" customHeight="1" x14ac:dyDescent="0.2">
      <c r="A55" s="15" t="s">
        <v>56</v>
      </c>
      <c r="B55" s="24">
        <v>1</v>
      </c>
      <c r="C55" s="25">
        <v>9.0000000000000002E-6</v>
      </c>
      <c r="D55" s="25">
        <v>0</v>
      </c>
      <c r="E55" s="25">
        <v>0</v>
      </c>
      <c r="F55" s="26">
        <v>4.0000000000000001E-3</v>
      </c>
    </row>
    <row r="56" spans="1:6" ht="15" customHeight="1" x14ac:dyDescent="0.2">
      <c r="A56" s="15" t="s">
        <v>57</v>
      </c>
      <c r="B56" s="21">
        <v>5</v>
      </c>
      <c r="C56" s="22">
        <v>1.0287997999999998E-2</v>
      </c>
      <c r="D56" s="22">
        <v>0</v>
      </c>
      <c r="E56" s="22">
        <v>0</v>
      </c>
      <c r="F56" s="23">
        <v>0.10500000000000001</v>
      </c>
    </row>
    <row r="57" spans="1:6" ht="15" customHeight="1" x14ac:dyDescent="0.2">
      <c r="A57" s="15" t="s">
        <v>58</v>
      </c>
      <c r="B57" s="24">
        <v>1</v>
      </c>
      <c r="C57" s="25">
        <v>9.0000000000000002E-6</v>
      </c>
      <c r="D57" s="25">
        <v>0</v>
      </c>
      <c r="E57" s="25">
        <v>0</v>
      </c>
      <c r="F57" s="26">
        <v>5.0000000000000001E-3</v>
      </c>
    </row>
    <row r="58" spans="1:6" ht="15" customHeight="1" x14ac:dyDescent="0.2">
      <c r="A58" s="15" t="s">
        <v>59</v>
      </c>
      <c r="B58" s="24">
        <v>1</v>
      </c>
      <c r="C58" s="25">
        <v>1.3499900000000001E-4</v>
      </c>
      <c r="D58" s="25">
        <v>0</v>
      </c>
      <c r="E58" s="25">
        <v>0</v>
      </c>
      <c r="F58" s="26">
        <v>0.03</v>
      </c>
    </row>
    <row r="59" spans="1:6" ht="15" customHeight="1" x14ac:dyDescent="0.2">
      <c r="A59" s="15" t="s">
        <v>60</v>
      </c>
      <c r="B59" s="24">
        <v>3</v>
      </c>
      <c r="C59" s="25">
        <v>1.0143999000000001E-2</v>
      </c>
      <c r="D59" s="25">
        <v>0</v>
      </c>
      <c r="E59" s="25">
        <v>0</v>
      </c>
      <c r="F59" s="26">
        <v>7.0000000000000007E-2</v>
      </c>
    </row>
    <row r="60" spans="1:6" ht="15" customHeight="1" x14ac:dyDescent="0.2">
      <c r="A60" s="15" t="s">
        <v>61</v>
      </c>
      <c r="B60" s="21">
        <v>1</v>
      </c>
      <c r="C60" s="22">
        <v>1.79999E-4</v>
      </c>
      <c r="D60" s="22">
        <v>0</v>
      </c>
      <c r="E60" s="22">
        <v>0</v>
      </c>
      <c r="F60" s="23">
        <v>0.08</v>
      </c>
    </row>
    <row r="61" spans="1:6" ht="15" customHeight="1" x14ac:dyDescent="0.2">
      <c r="A61" s="15" t="s">
        <v>62</v>
      </c>
      <c r="B61" s="24">
        <v>1</v>
      </c>
      <c r="C61" s="25">
        <v>1.79999E-4</v>
      </c>
      <c r="D61" s="25">
        <v>0</v>
      </c>
      <c r="E61" s="25">
        <v>0</v>
      </c>
      <c r="F61" s="26">
        <v>0.08</v>
      </c>
    </row>
    <row r="62" spans="1:6" ht="15" customHeight="1" x14ac:dyDescent="0.2">
      <c r="A62" s="15" t="s">
        <v>63</v>
      </c>
      <c r="B62" s="21">
        <v>2</v>
      </c>
      <c r="C62" s="22">
        <v>30.5</v>
      </c>
      <c r="D62" s="22">
        <v>18.05</v>
      </c>
      <c r="E62" s="22">
        <v>0.5</v>
      </c>
      <c r="F62" s="23">
        <v>1900</v>
      </c>
    </row>
    <row r="63" spans="1:6" ht="15" customHeight="1" x14ac:dyDescent="0.2">
      <c r="A63" s="15" t="s">
        <v>64</v>
      </c>
      <c r="B63" s="24">
        <v>2</v>
      </c>
      <c r="C63" s="25">
        <v>30.5</v>
      </c>
      <c r="D63" s="25">
        <v>18.05</v>
      </c>
      <c r="E63" s="25">
        <v>0.5</v>
      </c>
      <c r="F63" s="26">
        <v>1900</v>
      </c>
    </row>
    <row r="64" spans="1:6" ht="15" customHeight="1" x14ac:dyDescent="0.2">
      <c r="A64" s="15" t="s">
        <v>65</v>
      </c>
      <c r="B64" s="21">
        <v>2</v>
      </c>
      <c r="C64" s="22">
        <v>1.7999859999999999E-3</v>
      </c>
      <c r="D64" s="22">
        <v>4.4999649999999999E-4</v>
      </c>
      <c r="E64" s="22">
        <v>0</v>
      </c>
      <c r="F64" s="23">
        <v>0.45</v>
      </c>
    </row>
    <row r="65" spans="1:6" ht="15" customHeight="1" x14ac:dyDescent="0.2">
      <c r="A65" s="15" t="s">
        <v>66</v>
      </c>
      <c r="B65" s="24">
        <v>2</v>
      </c>
      <c r="C65" s="25">
        <v>1.7999859999999999E-3</v>
      </c>
      <c r="D65" s="25">
        <v>4.4999649999999999E-4</v>
      </c>
      <c r="E65" s="25">
        <v>0</v>
      </c>
      <c r="F65" s="26">
        <v>0.45</v>
      </c>
    </row>
    <row r="66" spans="1:6" ht="21" customHeight="1" x14ac:dyDescent="0.2">
      <c r="A66" s="15" t="s">
        <v>9</v>
      </c>
      <c r="B66" s="21">
        <f>SUM(B67+B69)</f>
        <v>5</v>
      </c>
      <c r="C66" s="22">
        <f t="shared" ref="C66:F66" si="5">SUM(C67+C69)</f>
        <v>1.0889910000000001E-3</v>
      </c>
      <c r="D66" s="22">
        <f t="shared" si="5"/>
        <v>8.9999428571428566E-5</v>
      </c>
      <c r="E66" s="22">
        <f t="shared" si="5"/>
        <v>0</v>
      </c>
      <c r="F66" s="23">
        <f t="shared" si="5"/>
        <v>0.51</v>
      </c>
    </row>
    <row r="67" spans="1:6" ht="15" customHeight="1" x14ac:dyDescent="0.2">
      <c r="A67" s="15" t="s">
        <v>67</v>
      </c>
      <c r="B67" s="21">
        <v>3</v>
      </c>
      <c r="C67" s="22">
        <v>8.3699299999999996E-4</v>
      </c>
      <c r="D67" s="22">
        <v>8.9999428571428566E-5</v>
      </c>
      <c r="E67" s="22">
        <v>0</v>
      </c>
      <c r="F67" s="23">
        <v>0.42000000000000004</v>
      </c>
    </row>
    <row r="68" spans="1:6" ht="15" customHeight="1" x14ac:dyDescent="0.2">
      <c r="A68" s="15" t="s">
        <v>68</v>
      </c>
      <c r="B68" s="24">
        <v>3</v>
      </c>
      <c r="C68" s="25">
        <v>8.3699299999999996E-4</v>
      </c>
      <c r="D68" s="25">
        <v>8.9999428571428566E-5</v>
      </c>
      <c r="E68" s="25">
        <v>0</v>
      </c>
      <c r="F68" s="26">
        <v>0.42000000000000004</v>
      </c>
    </row>
    <row r="69" spans="1:6" ht="15" customHeight="1" x14ac:dyDescent="0.2">
      <c r="A69" s="15" t="s">
        <v>69</v>
      </c>
      <c r="B69" s="21">
        <v>2</v>
      </c>
      <c r="C69" s="22">
        <v>2.5199800000000002E-4</v>
      </c>
      <c r="D69" s="22">
        <v>0</v>
      </c>
      <c r="E69" s="22">
        <v>0</v>
      </c>
      <c r="F69" s="23">
        <v>0.09</v>
      </c>
    </row>
    <row r="70" spans="1:6" ht="15" customHeight="1" x14ac:dyDescent="0.2">
      <c r="A70" s="15" t="s">
        <v>70</v>
      </c>
      <c r="B70" s="24">
        <v>2</v>
      </c>
      <c r="C70" s="25">
        <v>2.5199800000000002E-4</v>
      </c>
      <c r="D70" s="25">
        <v>0</v>
      </c>
      <c r="E70" s="25">
        <v>0</v>
      </c>
      <c r="F70" s="26">
        <v>0.09</v>
      </c>
    </row>
    <row r="71" spans="1:6" ht="21" customHeight="1" x14ac:dyDescent="0.2">
      <c r="A71" s="15" t="s">
        <v>10</v>
      </c>
      <c r="B71" s="21">
        <f>SUM(B72)</f>
        <v>4</v>
      </c>
      <c r="C71" s="22">
        <f t="shared" ref="C71:F71" si="6">SUM(C72)</f>
        <v>5.3459579999999996E-3</v>
      </c>
      <c r="D71" s="22">
        <f t="shared" si="6"/>
        <v>0</v>
      </c>
      <c r="E71" s="22">
        <f t="shared" si="6"/>
        <v>0</v>
      </c>
      <c r="F71" s="23">
        <f t="shared" si="6"/>
        <v>0.48249999999999993</v>
      </c>
    </row>
    <row r="72" spans="1:6" ht="15" customHeight="1" x14ac:dyDescent="0.2">
      <c r="A72" s="15" t="s">
        <v>71</v>
      </c>
      <c r="B72" s="21">
        <v>4</v>
      </c>
      <c r="C72" s="22">
        <v>5.3459579999999996E-3</v>
      </c>
      <c r="D72" s="22">
        <v>0</v>
      </c>
      <c r="E72" s="22">
        <v>0</v>
      </c>
      <c r="F72" s="23">
        <v>0.48249999999999993</v>
      </c>
    </row>
    <row r="73" spans="1:6" ht="15" customHeight="1" x14ac:dyDescent="0.2">
      <c r="A73" s="15" t="s">
        <v>173</v>
      </c>
      <c r="B73" s="24">
        <v>2</v>
      </c>
      <c r="C73" s="25">
        <v>4.9859599999999994E-3</v>
      </c>
      <c r="D73" s="25">
        <v>0</v>
      </c>
      <c r="E73" s="25">
        <v>0</v>
      </c>
      <c r="F73" s="26">
        <v>0.35249999999999998</v>
      </c>
    </row>
    <row r="74" spans="1:6" ht="15" customHeight="1" x14ac:dyDescent="0.2">
      <c r="A74" s="15" t="s">
        <v>72</v>
      </c>
      <c r="B74" s="24">
        <v>1</v>
      </c>
      <c r="C74" s="25">
        <v>1.79999E-4</v>
      </c>
      <c r="D74" s="25">
        <v>0</v>
      </c>
      <c r="E74" s="25">
        <v>0</v>
      </c>
      <c r="F74" s="26">
        <v>0.03</v>
      </c>
    </row>
    <row r="75" spans="1:6" ht="15" customHeight="1" x14ac:dyDescent="0.2">
      <c r="A75" s="15" t="s">
        <v>73</v>
      </c>
      <c r="B75" s="24">
        <v>1</v>
      </c>
      <c r="C75" s="25">
        <v>1.79999E-4</v>
      </c>
      <c r="D75" s="25">
        <v>0</v>
      </c>
      <c r="E75" s="25">
        <v>0</v>
      </c>
      <c r="F75" s="26">
        <v>0.1</v>
      </c>
    </row>
    <row r="76" spans="1:6" ht="21" customHeight="1" x14ac:dyDescent="0.2">
      <c r="A76" s="15" t="s">
        <v>11</v>
      </c>
      <c r="B76" s="21">
        <f>SUM(B77+B79)</f>
        <v>2</v>
      </c>
      <c r="C76" s="22">
        <f t="shared" ref="C76:F76" si="7">SUM(C77+C79)</f>
        <v>1.3499899999999999E-4</v>
      </c>
      <c r="D76" s="22">
        <f t="shared" si="7"/>
        <v>8.0999499999999996E-5</v>
      </c>
      <c r="E76" s="22">
        <f t="shared" si="7"/>
        <v>0</v>
      </c>
      <c r="F76" s="23">
        <f t="shared" si="7"/>
        <v>0.06</v>
      </c>
    </row>
    <row r="77" spans="1:6" ht="15" customHeight="1" x14ac:dyDescent="0.2">
      <c r="A77" s="15" t="s">
        <v>74</v>
      </c>
      <c r="B77" s="21">
        <v>1</v>
      </c>
      <c r="C77" s="22">
        <v>1.0799899999999999E-4</v>
      </c>
      <c r="D77" s="22">
        <v>5.3999499999999997E-5</v>
      </c>
      <c r="E77" s="22">
        <v>0</v>
      </c>
      <c r="F77" s="23">
        <v>0.06</v>
      </c>
    </row>
    <row r="78" spans="1:6" ht="15" customHeight="1" x14ac:dyDescent="0.2">
      <c r="A78" s="15" t="s">
        <v>75</v>
      </c>
      <c r="B78" s="24">
        <v>1</v>
      </c>
      <c r="C78" s="25">
        <v>1.0799899999999999E-4</v>
      </c>
      <c r="D78" s="25">
        <v>5.3999499999999997E-5</v>
      </c>
      <c r="E78" s="25">
        <v>0</v>
      </c>
      <c r="F78" s="26">
        <v>0.06</v>
      </c>
    </row>
    <row r="79" spans="1:6" ht="15" customHeight="1" x14ac:dyDescent="0.2">
      <c r="A79" s="15" t="s">
        <v>76</v>
      </c>
      <c r="B79" s="21">
        <v>1</v>
      </c>
      <c r="C79" s="22">
        <v>2.6999999999999999E-5</v>
      </c>
      <c r="D79" s="22">
        <v>2.6999999999999996E-5</v>
      </c>
      <c r="E79" s="22">
        <v>0</v>
      </c>
      <c r="F79" s="23">
        <v>0</v>
      </c>
    </row>
    <row r="80" spans="1:6" ht="15" customHeight="1" x14ac:dyDescent="0.2">
      <c r="A80" s="15" t="s">
        <v>174</v>
      </c>
      <c r="B80" s="24">
        <v>1</v>
      </c>
      <c r="C80" s="25">
        <v>2.6999999999999999E-5</v>
      </c>
      <c r="D80" s="25">
        <v>2.6999999999999996E-5</v>
      </c>
      <c r="E80" s="25">
        <v>0</v>
      </c>
      <c r="F80" s="26">
        <v>0</v>
      </c>
    </row>
    <row r="81" spans="1:6" ht="21" customHeight="1" x14ac:dyDescent="0.2">
      <c r="A81" s="15" t="s">
        <v>12</v>
      </c>
      <c r="B81" s="21">
        <f>SUM(B82+B88+B101)</f>
        <v>33</v>
      </c>
      <c r="C81" s="22">
        <f t="shared" ref="C81:F81" si="8">SUM(C82+C88+C101)</f>
        <v>1.0335438130000001</v>
      </c>
      <c r="D81" s="22">
        <f t="shared" si="8"/>
        <v>1.0529918750000001E-3</v>
      </c>
      <c r="E81" s="22">
        <f t="shared" si="8"/>
        <v>0</v>
      </c>
      <c r="F81" s="23">
        <f t="shared" si="8"/>
        <v>8.7299999999999986</v>
      </c>
    </row>
    <row r="82" spans="1:6" ht="15" customHeight="1" x14ac:dyDescent="0.2">
      <c r="A82" s="15" t="s">
        <v>77</v>
      </c>
      <c r="B82" s="21">
        <v>8</v>
      </c>
      <c r="C82" s="22">
        <v>8.1899350000000006E-3</v>
      </c>
      <c r="D82" s="22">
        <v>1.0349918750000001E-3</v>
      </c>
      <c r="E82" s="22">
        <v>0</v>
      </c>
      <c r="F82" s="23">
        <v>5.51</v>
      </c>
    </row>
    <row r="83" spans="1:6" ht="15" customHeight="1" x14ac:dyDescent="0.2">
      <c r="A83" s="15" t="s">
        <v>166</v>
      </c>
      <c r="B83" s="24">
        <v>3</v>
      </c>
      <c r="C83" s="25">
        <v>4.0499700000000004E-4</v>
      </c>
      <c r="D83" s="25">
        <v>0</v>
      </c>
      <c r="E83" s="25">
        <v>0</v>
      </c>
      <c r="F83" s="26">
        <v>0.26</v>
      </c>
    </row>
    <row r="84" spans="1:6" ht="15" customHeight="1" x14ac:dyDescent="0.2">
      <c r="A84" s="15" t="s">
        <v>78</v>
      </c>
      <c r="B84" s="24">
        <v>1</v>
      </c>
      <c r="C84" s="25">
        <v>3.5999699999999998E-4</v>
      </c>
      <c r="D84" s="25">
        <v>1.34998875E-4</v>
      </c>
      <c r="E84" s="25">
        <v>0</v>
      </c>
      <c r="F84" s="26">
        <v>0.2</v>
      </c>
    </row>
    <row r="85" spans="1:6" ht="15" customHeight="1" x14ac:dyDescent="0.2">
      <c r="A85" s="15" t="s">
        <v>79</v>
      </c>
      <c r="B85" s="24">
        <v>1</v>
      </c>
      <c r="C85" s="25">
        <v>1.7999859999999999E-3</v>
      </c>
      <c r="D85" s="25">
        <v>0</v>
      </c>
      <c r="E85" s="25">
        <v>0</v>
      </c>
      <c r="F85" s="26">
        <v>1</v>
      </c>
    </row>
    <row r="86" spans="1:6" ht="15" customHeight="1" x14ac:dyDescent="0.2">
      <c r="A86" s="15" t="s">
        <v>80</v>
      </c>
      <c r="B86" s="24">
        <v>1</v>
      </c>
      <c r="C86" s="25">
        <v>4.4999640000000004E-3</v>
      </c>
      <c r="D86" s="25">
        <v>0</v>
      </c>
      <c r="E86" s="25">
        <v>0</v>
      </c>
      <c r="F86" s="26">
        <v>4</v>
      </c>
    </row>
    <row r="87" spans="1:6" ht="15" customHeight="1" x14ac:dyDescent="0.2">
      <c r="A87" s="15" t="s">
        <v>81</v>
      </c>
      <c r="B87" s="24">
        <v>2</v>
      </c>
      <c r="C87" s="25">
        <v>1.1249909999999999E-3</v>
      </c>
      <c r="D87" s="25">
        <v>8.9999300000000008E-4</v>
      </c>
      <c r="E87" s="25">
        <v>0</v>
      </c>
      <c r="F87" s="26">
        <v>0.05</v>
      </c>
    </row>
    <row r="88" spans="1:6" ht="15" customHeight="1" x14ac:dyDescent="0.2">
      <c r="A88" s="15" t="s">
        <v>82</v>
      </c>
      <c r="B88" s="21">
        <v>20</v>
      </c>
      <c r="C88" s="22">
        <v>1.0247238830000001</v>
      </c>
      <c r="D88" s="22">
        <v>1.8E-5</v>
      </c>
      <c r="E88" s="22">
        <v>0</v>
      </c>
      <c r="F88" s="23">
        <v>2.9400000000000004</v>
      </c>
    </row>
    <row r="89" spans="1:6" ht="15" customHeight="1" x14ac:dyDescent="0.2">
      <c r="A89" s="15" t="s">
        <v>83</v>
      </c>
      <c r="B89" s="24">
        <v>1</v>
      </c>
      <c r="C89" s="25">
        <v>1.3499900000000001E-4</v>
      </c>
      <c r="D89" s="25">
        <v>0</v>
      </c>
      <c r="E89" s="25">
        <v>0</v>
      </c>
      <c r="F89" s="26">
        <v>0.15</v>
      </c>
    </row>
    <row r="90" spans="1:6" ht="15" customHeight="1" x14ac:dyDescent="0.2">
      <c r="A90" s="15" t="s">
        <v>84</v>
      </c>
      <c r="B90" s="24">
        <v>1</v>
      </c>
      <c r="C90" s="25">
        <v>7.1999E-5</v>
      </c>
      <c r="D90" s="25">
        <v>0</v>
      </c>
      <c r="E90" s="25">
        <v>0</v>
      </c>
      <c r="F90" s="26">
        <v>0.02</v>
      </c>
    </row>
    <row r="91" spans="1:6" ht="15" customHeight="1" x14ac:dyDescent="0.2">
      <c r="A91" s="15" t="s">
        <v>85</v>
      </c>
      <c r="B91" s="24">
        <v>1</v>
      </c>
      <c r="C91" s="25">
        <v>8.0999399999999997E-4</v>
      </c>
      <c r="D91" s="25">
        <v>0</v>
      </c>
      <c r="E91" s="25">
        <v>0</v>
      </c>
      <c r="F91" s="26">
        <v>0.05</v>
      </c>
    </row>
    <row r="92" spans="1:6" ht="15" customHeight="1" x14ac:dyDescent="0.2">
      <c r="A92" s="15" t="s">
        <v>86</v>
      </c>
      <c r="B92" s="24">
        <v>1</v>
      </c>
      <c r="C92" s="25">
        <v>8.9999000000000003E-5</v>
      </c>
      <c r="D92" s="25">
        <v>0</v>
      </c>
      <c r="E92" s="25">
        <v>0</v>
      </c>
      <c r="F92" s="26">
        <v>5.0000000000000001E-3</v>
      </c>
    </row>
    <row r="93" spans="1:6" ht="15" customHeight="1" x14ac:dyDescent="0.2">
      <c r="A93" s="15" t="s">
        <v>87</v>
      </c>
      <c r="B93" s="24">
        <v>2</v>
      </c>
      <c r="C93" s="25">
        <v>1.0018000000000001E-2</v>
      </c>
      <c r="D93" s="25">
        <v>0</v>
      </c>
      <c r="E93" s="25">
        <v>0</v>
      </c>
      <c r="F93" s="26">
        <v>0.06</v>
      </c>
    </row>
    <row r="94" spans="1:6" ht="15" customHeight="1" x14ac:dyDescent="0.2">
      <c r="A94" s="15" t="s">
        <v>88</v>
      </c>
      <c r="B94" s="24">
        <v>2</v>
      </c>
      <c r="C94" s="25">
        <v>1.0000359999999999</v>
      </c>
      <c r="D94" s="25">
        <v>0</v>
      </c>
      <c r="E94" s="25">
        <v>0</v>
      </c>
      <c r="F94" s="26">
        <v>0.78</v>
      </c>
    </row>
    <row r="95" spans="1:6" ht="15" customHeight="1" x14ac:dyDescent="0.2">
      <c r="A95" s="15" t="s">
        <v>89</v>
      </c>
      <c r="B95" s="24">
        <v>3</v>
      </c>
      <c r="C95" s="25">
        <v>1.5299900000000002E-4</v>
      </c>
      <c r="D95" s="25">
        <v>1.8E-5</v>
      </c>
      <c r="E95" s="25">
        <v>0</v>
      </c>
      <c r="F95" s="26">
        <v>0.185</v>
      </c>
    </row>
    <row r="96" spans="1:6" ht="15" customHeight="1" x14ac:dyDescent="0.2">
      <c r="A96" s="15" t="s">
        <v>90</v>
      </c>
      <c r="B96" s="24">
        <v>2</v>
      </c>
      <c r="C96" s="25">
        <v>1.0295918000000001E-2</v>
      </c>
      <c r="D96" s="25">
        <v>0</v>
      </c>
      <c r="E96" s="25">
        <v>0</v>
      </c>
      <c r="F96" s="26">
        <v>1.06</v>
      </c>
    </row>
    <row r="97" spans="1:6" ht="15" customHeight="1" x14ac:dyDescent="0.2">
      <c r="A97" s="15" t="s">
        <v>91</v>
      </c>
      <c r="B97" s="24">
        <v>3</v>
      </c>
      <c r="C97" s="25">
        <v>2.7539779999999998E-3</v>
      </c>
      <c r="D97" s="25">
        <v>0</v>
      </c>
      <c r="E97" s="25">
        <v>0</v>
      </c>
      <c r="F97" s="26">
        <v>0.28000000000000003</v>
      </c>
    </row>
    <row r="98" spans="1:6" ht="15" customHeight="1" x14ac:dyDescent="0.2">
      <c r="A98" s="15" t="s">
        <v>92</v>
      </c>
      <c r="B98" s="24">
        <v>2</v>
      </c>
      <c r="C98" s="25">
        <v>9.8999000000000005E-5</v>
      </c>
      <c r="D98" s="25">
        <v>0</v>
      </c>
      <c r="E98" s="25">
        <v>0</v>
      </c>
      <c r="F98" s="26">
        <v>0.21000000000000002</v>
      </c>
    </row>
    <row r="99" spans="1:6" ht="15" customHeight="1" x14ac:dyDescent="0.2">
      <c r="A99" s="15" t="s">
        <v>93</v>
      </c>
      <c r="B99" s="24">
        <v>1</v>
      </c>
      <c r="C99" s="25">
        <v>3.6000000000000001E-5</v>
      </c>
      <c r="D99" s="25">
        <v>0</v>
      </c>
      <c r="E99" s="25">
        <v>0</v>
      </c>
      <c r="F99" s="26">
        <v>0.1</v>
      </c>
    </row>
    <row r="100" spans="1:6" ht="15" customHeight="1" x14ac:dyDescent="0.2">
      <c r="A100" s="15" t="s">
        <v>94</v>
      </c>
      <c r="B100" s="24">
        <v>1</v>
      </c>
      <c r="C100" s="25">
        <v>2.2499799999999999E-4</v>
      </c>
      <c r="D100" s="25">
        <v>0</v>
      </c>
      <c r="E100" s="25">
        <v>0</v>
      </c>
      <c r="F100" s="26">
        <v>0.04</v>
      </c>
    </row>
    <row r="101" spans="1:6" ht="15" customHeight="1" x14ac:dyDescent="0.2">
      <c r="A101" s="15" t="s">
        <v>95</v>
      </c>
      <c r="B101" s="21">
        <v>5</v>
      </c>
      <c r="C101" s="22">
        <v>6.2999500000000006E-4</v>
      </c>
      <c r="D101" s="22">
        <v>0</v>
      </c>
      <c r="E101" s="22">
        <v>0</v>
      </c>
      <c r="F101" s="23">
        <v>0.28000000000000003</v>
      </c>
    </row>
    <row r="102" spans="1:6" ht="15" customHeight="1" x14ac:dyDescent="0.2">
      <c r="A102" s="15" t="s">
        <v>96</v>
      </c>
      <c r="B102" s="24">
        <v>1</v>
      </c>
      <c r="C102" s="25">
        <v>9.0000000000000002E-6</v>
      </c>
      <c r="D102" s="25">
        <v>0</v>
      </c>
      <c r="E102" s="25">
        <v>0</v>
      </c>
      <c r="F102" s="26">
        <v>0.1</v>
      </c>
    </row>
    <row r="103" spans="1:6" ht="15" customHeight="1" x14ac:dyDescent="0.2">
      <c r="A103" s="15" t="s">
        <v>97</v>
      </c>
      <c r="B103" s="24">
        <v>4</v>
      </c>
      <c r="C103" s="25">
        <v>6.2099500000000005E-4</v>
      </c>
      <c r="D103" s="25">
        <v>0</v>
      </c>
      <c r="E103" s="25">
        <v>0</v>
      </c>
      <c r="F103" s="26">
        <v>0.18</v>
      </c>
    </row>
    <row r="104" spans="1:6" ht="21" customHeight="1" x14ac:dyDescent="0.2">
      <c r="A104" s="15" t="s">
        <v>182</v>
      </c>
      <c r="B104" s="21">
        <f>SUM(B105+B110+B122+B129+B137)</f>
        <v>227</v>
      </c>
      <c r="C104" s="22">
        <f t="shared" ref="C104:F104" si="9">SUM(C105+C110+C122+C129+C137)</f>
        <v>12.320422099999998</v>
      </c>
      <c r="D104" s="22">
        <f t="shared" si="9"/>
        <v>0.57594190462602557</v>
      </c>
      <c r="E104" s="22">
        <f t="shared" si="9"/>
        <v>1.0000000000000002E-2</v>
      </c>
      <c r="F104" s="23">
        <f t="shared" si="9"/>
        <v>7758.5882999999994</v>
      </c>
    </row>
    <row r="105" spans="1:6" ht="15" customHeight="1" x14ac:dyDescent="0.2">
      <c r="A105" s="15" t="s">
        <v>98</v>
      </c>
      <c r="B105" s="21">
        <v>4</v>
      </c>
      <c r="C105" s="22">
        <v>1.1969909999999999E-3</v>
      </c>
      <c r="D105" s="22">
        <v>8.9999499999999998E-5</v>
      </c>
      <c r="E105" s="22">
        <v>0</v>
      </c>
      <c r="F105" s="23">
        <v>0.23250000000000004</v>
      </c>
    </row>
    <row r="106" spans="1:6" ht="15" customHeight="1" x14ac:dyDescent="0.2">
      <c r="A106" s="15" t="s">
        <v>99</v>
      </c>
      <c r="B106" s="24">
        <v>1</v>
      </c>
      <c r="C106" s="25">
        <v>2.6999999999999999E-5</v>
      </c>
      <c r="D106" s="25">
        <v>0</v>
      </c>
      <c r="E106" s="25">
        <v>0</v>
      </c>
      <c r="F106" s="26">
        <v>2.5000000000000001E-3</v>
      </c>
    </row>
    <row r="107" spans="1:6" ht="15" customHeight="1" x14ac:dyDescent="0.2">
      <c r="A107" s="15" t="s">
        <v>100</v>
      </c>
      <c r="B107" s="24">
        <v>1</v>
      </c>
      <c r="C107" s="25">
        <v>2.6999800000000003E-4</v>
      </c>
      <c r="D107" s="25">
        <v>0</v>
      </c>
      <c r="E107" s="25">
        <v>0</v>
      </c>
      <c r="F107" s="26">
        <v>0.01</v>
      </c>
    </row>
    <row r="108" spans="1:6" ht="15" customHeight="1" x14ac:dyDescent="0.2">
      <c r="A108" s="15" t="s">
        <v>101</v>
      </c>
      <c r="B108" s="24">
        <v>1</v>
      </c>
      <c r="C108" s="25">
        <v>1.79999E-4</v>
      </c>
      <c r="D108" s="25">
        <v>8.9999499999999998E-5</v>
      </c>
      <c r="E108" s="25">
        <v>0</v>
      </c>
      <c r="F108" s="26">
        <v>0.02</v>
      </c>
    </row>
    <row r="109" spans="1:6" ht="15" customHeight="1" x14ac:dyDescent="0.2">
      <c r="A109" s="15" t="s">
        <v>102</v>
      </c>
      <c r="B109" s="24">
        <v>1</v>
      </c>
      <c r="C109" s="25">
        <v>7.1999399999999995E-4</v>
      </c>
      <c r="D109" s="25">
        <v>0</v>
      </c>
      <c r="E109" s="25">
        <v>0</v>
      </c>
      <c r="F109" s="26">
        <v>0.2</v>
      </c>
    </row>
    <row r="110" spans="1:6" ht="15" customHeight="1" x14ac:dyDescent="0.2">
      <c r="A110" s="15" t="s">
        <v>103</v>
      </c>
      <c r="B110" s="21">
        <v>75</v>
      </c>
      <c r="C110" s="22">
        <v>4.7557569849999997</v>
      </c>
      <c r="D110" s="22">
        <v>0.22925166165833333</v>
      </c>
      <c r="E110" s="22">
        <v>0</v>
      </c>
      <c r="F110" s="23">
        <v>1026.9399999999998</v>
      </c>
    </row>
    <row r="111" spans="1:6" ht="15" customHeight="1" x14ac:dyDescent="0.2">
      <c r="A111" s="15" t="s">
        <v>175</v>
      </c>
      <c r="B111" s="24">
        <v>3</v>
      </c>
      <c r="C111" s="25">
        <v>7.8299400000000007E-4</v>
      </c>
      <c r="D111" s="25">
        <v>0</v>
      </c>
      <c r="E111" s="25">
        <v>0</v>
      </c>
      <c r="F111" s="26">
        <v>0.31</v>
      </c>
    </row>
    <row r="112" spans="1:6" ht="15" customHeight="1" x14ac:dyDescent="0.2">
      <c r="A112" s="15" t="s">
        <v>104</v>
      </c>
      <c r="B112" s="24">
        <v>2</v>
      </c>
      <c r="C112" s="25">
        <v>3.1499700000000002E-4</v>
      </c>
      <c r="D112" s="25">
        <v>8.9999200000000004E-5</v>
      </c>
      <c r="E112" s="25">
        <v>0</v>
      </c>
      <c r="F112" s="26">
        <v>0.05</v>
      </c>
    </row>
    <row r="113" spans="1:6" ht="15" customHeight="1" x14ac:dyDescent="0.2">
      <c r="A113" s="15" t="s">
        <v>105</v>
      </c>
      <c r="B113" s="24">
        <v>1</v>
      </c>
      <c r="C113" s="25">
        <v>8.9999299999999997E-4</v>
      </c>
      <c r="D113" s="25">
        <v>0</v>
      </c>
      <c r="E113" s="25">
        <v>0</v>
      </c>
      <c r="F113" s="26">
        <v>2.5</v>
      </c>
    </row>
    <row r="114" spans="1:6" ht="15" customHeight="1" x14ac:dyDescent="0.2">
      <c r="A114" s="15" t="s">
        <v>106</v>
      </c>
      <c r="B114" s="24">
        <v>1</v>
      </c>
      <c r="C114" s="25">
        <v>2.6999999999999999E-5</v>
      </c>
      <c r="D114" s="25">
        <v>0</v>
      </c>
      <c r="E114" s="25">
        <v>0</v>
      </c>
      <c r="F114" s="26">
        <v>0</v>
      </c>
    </row>
    <row r="115" spans="1:6" ht="15" customHeight="1" x14ac:dyDescent="0.2">
      <c r="A115" s="15" t="s">
        <v>107</v>
      </c>
      <c r="B115" s="24">
        <v>29</v>
      </c>
      <c r="C115" s="25">
        <v>1.6342299660000004</v>
      </c>
      <c r="D115" s="25">
        <v>0.10866666666666663</v>
      </c>
      <c r="E115" s="25">
        <v>0</v>
      </c>
      <c r="F115" s="26">
        <v>558.88000000000011</v>
      </c>
    </row>
    <row r="116" spans="1:6" ht="15" customHeight="1" x14ac:dyDescent="0.2">
      <c r="A116" s="15" t="s">
        <v>108</v>
      </c>
      <c r="B116" s="24">
        <v>32</v>
      </c>
      <c r="C116" s="25">
        <v>3.1151820700000004</v>
      </c>
      <c r="D116" s="25">
        <v>0.1201799986666667</v>
      </c>
      <c r="E116" s="25">
        <v>0</v>
      </c>
      <c r="F116" s="26">
        <v>462.1</v>
      </c>
    </row>
    <row r="117" spans="1:6" ht="15" customHeight="1" x14ac:dyDescent="0.2">
      <c r="A117" s="15" t="s">
        <v>109</v>
      </c>
      <c r="B117" s="24">
        <v>1</v>
      </c>
      <c r="C117" s="25">
        <v>8.9999299999999997E-4</v>
      </c>
      <c r="D117" s="25">
        <v>0</v>
      </c>
      <c r="E117" s="25">
        <v>0</v>
      </c>
      <c r="F117" s="26">
        <v>2</v>
      </c>
    </row>
    <row r="118" spans="1:6" ht="15" customHeight="1" x14ac:dyDescent="0.2">
      <c r="A118" s="15" t="s">
        <v>110</v>
      </c>
      <c r="B118" s="24">
        <v>1</v>
      </c>
      <c r="C118" s="25">
        <v>8.9999299999999997E-4</v>
      </c>
      <c r="D118" s="25">
        <v>0</v>
      </c>
      <c r="E118" s="25">
        <v>0</v>
      </c>
      <c r="F118" s="26">
        <v>0.03</v>
      </c>
    </row>
    <row r="119" spans="1:6" ht="15" customHeight="1" x14ac:dyDescent="0.2">
      <c r="A119" s="15" t="s">
        <v>111</v>
      </c>
      <c r="B119" s="24">
        <v>1</v>
      </c>
      <c r="C119" s="25">
        <v>1.079991E-3</v>
      </c>
      <c r="D119" s="25">
        <v>2.24998125E-4</v>
      </c>
      <c r="E119" s="25">
        <v>0</v>
      </c>
      <c r="F119" s="26">
        <v>0.06</v>
      </c>
    </row>
    <row r="120" spans="1:6" ht="15" customHeight="1" x14ac:dyDescent="0.2">
      <c r="A120" s="15" t="s">
        <v>112</v>
      </c>
      <c r="B120" s="24">
        <v>3</v>
      </c>
      <c r="C120" s="25">
        <v>1.079991E-3</v>
      </c>
      <c r="D120" s="25">
        <v>8.9999000000000003E-5</v>
      </c>
      <c r="E120" s="25">
        <v>0</v>
      </c>
      <c r="F120" s="26">
        <v>1.01</v>
      </c>
    </row>
    <row r="121" spans="1:6" ht="15" customHeight="1" x14ac:dyDescent="0.2">
      <c r="A121" s="15" t="s">
        <v>113</v>
      </c>
      <c r="B121" s="24">
        <v>1</v>
      </c>
      <c r="C121" s="25">
        <v>3.5999699999999998E-4</v>
      </c>
      <c r="D121" s="25">
        <v>0</v>
      </c>
      <c r="E121" s="25">
        <v>0</v>
      </c>
      <c r="F121" s="26">
        <v>0</v>
      </c>
    </row>
    <row r="122" spans="1:6" ht="15" customHeight="1" x14ac:dyDescent="0.2">
      <c r="A122" s="15" t="s">
        <v>114</v>
      </c>
      <c r="B122" s="21">
        <v>19</v>
      </c>
      <c r="C122" s="22">
        <v>1.607927857</v>
      </c>
      <c r="D122" s="22">
        <v>9.0206998533333332E-2</v>
      </c>
      <c r="E122" s="22">
        <v>0</v>
      </c>
      <c r="F122" s="23">
        <v>346.59500000000003</v>
      </c>
    </row>
    <row r="123" spans="1:6" ht="15" customHeight="1" x14ac:dyDescent="0.2">
      <c r="A123" s="15" t="s">
        <v>115</v>
      </c>
      <c r="B123" s="24">
        <v>2</v>
      </c>
      <c r="C123" s="25">
        <v>2.7089779999999999E-3</v>
      </c>
      <c r="D123" s="25">
        <v>1.8899853333333334E-4</v>
      </c>
      <c r="E123" s="25">
        <v>0</v>
      </c>
      <c r="F123" s="26">
        <v>0.5</v>
      </c>
    </row>
    <row r="124" spans="1:6" ht="15" customHeight="1" x14ac:dyDescent="0.2">
      <c r="A124" s="15" t="s">
        <v>28</v>
      </c>
      <c r="B124" s="24">
        <v>2</v>
      </c>
      <c r="C124" s="25">
        <v>2.0179999000000001E-2</v>
      </c>
      <c r="D124" s="25">
        <v>0</v>
      </c>
      <c r="E124" s="25">
        <v>0</v>
      </c>
      <c r="F124" s="26">
        <v>30.3</v>
      </c>
    </row>
    <row r="125" spans="1:6" ht="15" customHeight="1" x14ac:dyDescent="0.2">
      <c r="A125" s="15" t="s">
        <v>116</v>
      </c>
      <c r="B125" s="24">
        <v>2</v>
      </c>
      <c r="C125" s="25">
        <v>4.4999640000000004E-3</v>
      </c>
      <c r="D125" s="25">
        <v>0</v>
      </c>
      <c r="E125" s="25">
        <v>0</v>
      </c>
      <c r="F125" s="26">
        <v>1</v>
      </c>
    </row>
    <row r="126" spans="1:6" ht="15" customHeight="1" x14ac:dyDescent="0.2">
      <c r="A126" s="15" t="s">
        <v>117</v>
      </c>
      <c r="B126" s="24">
        <v>4</v>
      </c>
      <c r="C126" s="25">
        <v>9.9152927000000002E-2</v>
      </c>
      <c r="D126" s="25">
        <v>1.8E-5</v>
      </c>
      <c r="E126" s="25">
        <v>0</v>
      </c>
      <c r="F126" s="26">
        <v>151.82499999999999</v>
      </c>
    </row>
    <row r="127" spans="1:6" ht="15" customHeight="1" x14ac:dyDescent="0.2">
      <c r="A127" s="15" t="s">
        <v>118</v>
      </c>
      <c r="B127" s="24">
        <v>1</v>
      </c>
      <c r="C127" s="25">
        <v>1.79999E-4</v>
      </c>
      <c r="D127" s="25">
        <v>0</v>
      </c>
      <c r="E127" s="25">
        <v>0</v>
      </c>
      <c r="F127" s="26">
        <v>0.1</v>
      </c>
    </row>
    <row r="128" spans="1:6" ht="15" customHeight="1" x14ac:dyDescent="0.2">
      <c r="A128" s="15" t="s">
        <v>119</v>
      </c>
      <c r="B128" s="24">
        <v>8</v>
      </c>
      <c r="C128" s="25">
        <v>1.4812059899999999</v>
      </c>
      <c r="D128" s="25">
        <v>0.09</v>
      </c>
      <c r="E128" s="25">
        <v>0</v>
      </c>
      <c r="F128" s="26">
        <v>162.86999999999998</v>
      </c>
    </row>
    <row r="129" spans="1:6" ht="15" customHeight="1" x14ac:dyDescent="0.2">
      <c r="A129" s="15" t="s">
        <v>120</v>
      </c>
      <c r="B129" s="21">
        <v>11</v>
      </c>
      <c r="C129" s="22">
        <v>1.0295919000000004E-2</v>
      </c>
      <c r="D129" s="22">
        <v>1.7999858333333336E-3</v>
      </c>
      <c r="E129" s="22">
        <v>0</v>
      </c>
      <c r="F129" s="23">
        <v>6.6008000000000004</v>
      </c>
    </row>
    <row r="130" spans="1:6" ht="15" customHeight="1" x14ac:dyDescent="0.2">
      <c r="A130" s="15" t="s">
        <v>121</v>
      </c>
      <c r="B130" s="24">
        <v>2</v>
      </c>
      <c r="C130" s="25">
        <v>1.7999859999999999E-3</v>
      </c>
      <c r="D130" s="25">
        <v>8.9999300000000008E-4</v>
      </c>
      <c r="E130" s="25">
        <v>0</v>
      </c>
      <c r="F130" s="26">
        <v>0.02</v>
      </c>
    </row>
    <row r="131" spans="1:6" ht="15" customHeight="1" x14ac:dyDescent="0.2">
      <c r="A131" s="15" t="s">
        <v>122</v>
      </c>
      <c r="B131" s="24">
        <v>1</v>
      </c>
      <c r="C131" s="25">
        <v>1.3499900000000001E-4</v>
      </c>
      <c r="D131" s="25">
        <v>0</v>
      </c>
      <c r="E131" s="25">
        <v>0</v>
      </c>
      <c r="F131" s="26">
        <v>0.3</v>
      </c>
    </row>
    <row r="132" spans="1:6" ht="15" customHeight="1" x14ac:dyDescent="0.2">
      <c r="A132" s="15" t="s">
        <v>123</v>
      </c>
      <c r="B132" s="24">
        <v>3</v>
      </c>
      <c r="C132" s="25">
        <v>6.0119519999999992E-3</v>
      </c>
      <c r="D132" s="25">
        <v>8.9999283333333361E-4</v>
      </c>
      <c r="E132" s="25">
        <v>0</v>
      </c>
      <c r="F132" s="26">
        <v>3.09</v>
      </c>
    </row>
    <row r="133" spans="1:6" ht="15" customHeight="1" x14ac:dyDescent="0.2">
      <c r="A133" s="15" t="s">
        <v>124</v>
      </c>
      <c r="B133" s="24">
        <v>1</v>
      </c>
      <c r="C133" s="25">
        <v>2.6999999999999999E-5</v>
      </c>
      <c r="D133" s="25">
        <v>0</v>
      </c>
      <c r="E133" s="25">
        <v>0</v>
      </c>
      <c r="F133" s="26">
        <v>0.01</v>
      </c>
    </row>
    <row r="134" spans="1:6" ht="15" customHeight="1" x14ac:dyDescent="0.2">
      <c r="A134" s="15" t="s">
        <v>125</v>
      </c>
      <c r="B134" s="24">
        <v>1</v>
      </c>
      <c r="C134" s="25">
        <v>4.0499699999999999E-4</v>
      </c>
      <c r="D134" s="25">
        <v>0</v>
      </c>
      <c r="E134" s="25">
        <v>0</v>
      </c>
      <c r="F134" s="26">
        <v>8.0000000000000004E-4</v>
      </c>
    </row>
    <row r="135" spans="1:6" ht="15" customHeight="1" x14ac:dyDescent="0.2">
      <c r="A135" s="15" t="s">
        <v>126</v>
      </c>
      <c r="B135" s="24">
        <v>2</v>
      </c>
      <c r="C135" s="25">
        <v>1.1699900000000001E-4</v>
      </c>
      <c r="D135" s="25">
        <v>0</v>
      </c>
      <c r="E135" s="25">
        <v>0</v>
      </c>
      <c r="F135" s="26">
        <v>6.0000000000000005E-2</v>
      </c>
    </row>
    <row r="136" spans="1:6" ht="15" customHeight="1" x14ac:dyDescent="0.2">
      <c r="A136" s="15" t="s">
        <v>127</v>
      </c>
      <c r="B136" s="24">
        <v>1</v>
      </c>
      <c r="C136" s="25">
        <v>1.7999859999999999E-3</v>
      </c>
      <c r="D136" s="25">
        <v>0</v>
      </c>
      <c r="E136" s="25">
        <v>0</v>
      </c>
      <c r="F136" s="26">
        <v>3.12</v>
      </c>
    </row>
    <row r="137" spans="1:6" ht="15" customHeight="1" x14ac:dyDescent="0.2">
      <c r="A137" s="15" t="s">
        <v>128</v>
      </c>
      <c r="B137" s="21">
        <v>118</v>
      </c>
      <c r="C137" s="22">
        <v>5.9452443479999992</v>
      </c>
      <c r="D137" s="22">
        <v>0.25459325910102554</v>
      </c>
      <c r="E137" s="22">
        <v>1.0000000000000002E-2</v>
      </c>
      <c r="F137" s="23">
        <v>6378.2199999999993</v>
      </c>
    </row>
    <row r="138" spans="1:6" ht="15" customHeight="1" x14ac:dyDescent="0.2">
      <c r="A138" s="15" t="s">
        <v>176</v>
      </c>
      <c r="B138" s="24">
        <v>1</v>
      </c>
      <c r="C138" s="25">
        <v>1.0799899999999999E-4</v>
      </c>
      <c r="D138" s="25">
        <v>0</v>
      </c>
      <c r="E138" s="25">
        <v>0</v>
      </c>
      <c r="F138" s="26">
        <v>0.18</v>
      </c>
    </row>
    <row r="139" spans="1:6" ht="15" customHeight="1" x14ac:dyDescent="0.2">
      <c r="A139" s="15" t="s">
        <v>129</v>
      </c>
      <c r="B139" s="24">
        <v>4</v>
      </c>
      <c r="C139" s="25">
        <v>4.2969976E-2</v>
      </c>
      <c r="D139" s="25">
        <v>0</v>
      </c>
      <c r="E139" s="25">
        <v>0</v>
      </c>
      <c r="F139" s="26">
        <v>3825.25</v>
      </c>
    </row>
    <row r="140" spans="1:6" ht="15" customHeight="1" x14ac:dyDescent="0.2">
      <c r="A140" s="15" t="s">
        <v>130</v>
      </c>
      <c r="B140" s="24">
        <v>1</v>
      </c>
      <c r="C140" s="25">
        <v>7.199942E-3</v>
      </c>
      <c r="D140" s="25">
        <v>0</v>
      </c>
      <c r="E140" s="25">
        <v>0</v>
      </c>
      <c r="F140" s="26">
        <v>3.5</v>
      </c>
    </row>
    <row r="141" spans="1:6" ht="15" customHeight="1" x14ac:dyDescent="0.2">
      <c r="A141" s="15" t="s">
        <v>131</v>
      </c>
      <c r="B141" s="24">
        <v>2</v>
      </c>
      <c r="C141" s="25">
        <v>2.8799770000000001E-3</v>
      </c>
      <c r="D141" s="25">
        <v>0</v>
      </c>
      <c r="E141" s="25">
        <v>0</v>
      </c>
      <c r="F141" s="26">
        <v>0.35</v>
      </c>
    </row>
    <row r="142" spans="1:6" ht="15" customHeight="1" x14ac:dyDescent="0.2">
      <c r="A142" s="15" t="s">
        <v>132</v>
      </c>
      <c r="B142" s="24">
        <v>36</v>
      </c>
      <c r="C142" s="25">
        <v>2.4790114480000001</v>
      </c>
      <c r="D142" s="25">
        <v>4.5983279399999973E-2</v>
      </c>
      <c r="E142" s="25">
        <v>1.0000000000000002E-2</v>
      </c>
      <c r="F142" s="26">
        <v>622.5</v>
      </c>
    </row>
    <row r="143" spans="1:6" ht="15" customHeight="1" x14ac:dyDescent="0.2">
      <c r="A143" s="15" t="s">
        <v>133</v>
      </c>
      <c r="B143" s="24">
        <v>2</v>
      </c>
      <c r="C143" s="25">
        <v>1.6479948000000001E-2</v>
      </c>
      <c r="D143" s="25">
        <v>0</v>
      </c>
      <c r="E143" s="25">
        <v>0</v>
      </c>
      <c r="F143" s="26">
        <v>18.149999999999999</v>
      </c>
    </row>
    <row r="144" spans="1:6" ht="15" customHeight="1" x14ac:dyDescent="0.2">
      <c r="A144" s="15" t="s">
        <v>134</v>
      </c>
      <c r="B144" s="24">
        <v>72</v>
      </c>
      <c r="C144" s="25">
        <v>3.3965950580000004</v>
      </c>
      <c r="D144" s="25">
        <v>0.20860997970102557</v>
      </c>
      <c r="E144" s="25">
        <v>0</v>
      </c>
      <c r="F144" s="26">
        <v>1908.2900000000009</v>
      </c>
    </row>
    <row r="145" spans="1:6" ht="21" customHeight="1" x14ac:dyDescent="0.2">
      <c r="A145" s="15" t="s">
        <v>13</v>
      </c>
      <c r="B145" s="21">
        <f>SUM(B146+B149+B153+B156+B158)</f>
        <v>9</v>
      </c>
      <c r="C145" s="22">
        <f t="shared" ref="C145:F145" si="10">SUM(C146+C149+C153+C156+C158)</f>
        <v>0.75193498499999989</v>
      </c>
      <c r="D145" s="22">
        <f t="shared" si="10"/>
        <v>0</v>
      </c>
      <c r="E145" s="22">
        <f t="shared" si="10"/>
        <v>0</v>
      </c>
      <c r="F145" s="23">
        <f t="shared" si="10"/>
        <v>51.190000000000005</v>
      </c>
    </row>
    <row r="146" spans="1:6" ht="15" customHeight="1" x14ac:dyDescent="0.2">
      <c r="A146" s="15" t="s">
        <v>135</v>
      </c>
      <c r="B146" s="21">
        <v>2</v>
      </c>
      <c r="C146" s="22">
        <v>0.75004499999999996</v>
      </c>
      <c r="D146" s="22">
        <v>0</v>
      </c>
      <c r="E146" s="22">
        <v>0</v>
      </c>
      <c r="F146" s="23">
        <v>50.02</v>
      </c>
    </row>
    <row r="147" spans="1:6" ht="15" customHeight="1" x14ac:dyDescent="0.2">
      <c r="A147" s="15" t="s">
        <v>136</v>
      </c>
      <c r="B147" s="24">
        <v>1</v>
      </c>
      <c r="C147" s="25">
        <v>0.75</v>
      </c>
      <c r="D147" s="25">
        <v>0</v>
      </c>
      <c r="E147" s="25">
        <v>0</v>
      </c>
      <c r="F147" s="26">
        <v>50</v>
      </c>
    </row>
    <row r="148" spans="1:6" ht="15" customHeight="1" x14ac:dyDescent="0.2">
      <c r="A148" s="15" t="s">
        <v>137</v>
      </c>
      <c r="B148" s="24">
        <v>1</v>
      </c>
      <c r="C148" s="25">
        <v>4.5000000000000003E-5</v>
      </c>
      <c r="D148" s="25">
        <v>0</v>
      </c>
      <c r="E148" s="25">
        <v>0</v>
      </c>
      <c r="F148" s="26">
        <v>0.02</v>
      </c>
    </row>
    <row r="149" spans="1:6" ht="15" customHeight="1" x14ac:dyDescent="0.2">
      <c r="A149" s="15" t="s">
        <v>138</v>
      </c>
      <c r="B149" s="21">
        <v>3</v>
      </c>
      <c r="C149" s="22">
        <v>7.1999500000000008E-4</v>
      </c>
      <c r="D149" s="22">
        <v>0</v>
      </c>
      <c r="E149" s="22">
        <v>0</v>
      </c>
      <c r="F149" s="23">
        <v>0.5</v>
      </c>
    </row>
    <row r="150" spans="1:6" ht="15" customHeight="1" x14ac:dyDescent="0.2">
      <c r="A150" s="15" t="s">
        <v>177</v>
      </c>
      <c r="B150" s="24">
        <v>1</v>
      </c>
      <c r="C150" s="25">
        <v>2.6999800000000003E-4</v>
      </c>
      <c r="D150" s="25">
        <v>0</v>
      </c>
      <c r="E150" s="25">
        <v>0</v>
      </c>
      <c r="F150" s="26">
        <v>0.05</v>
      </c>
    </row>
    <row r="151" spans="1:6" ht="15" customHeight="1" x14ac:dyDescent="0.2">
      <c r="A151" s="15" t="s">
        <v>139</v>
      </c>
      <c r="B151" s="24">
        <v>1</v>
      </c>
      <c r="C151" s="25">
        <v>1.79999E-4</v>
      </c>
      <c r="D151" s="25">
        <v>0</v>
      </c>
      <c r="E151" s="25">
        <v>0</v>
      </c>
      <c r="F151" s="26">
        <v>0.2</v>
      </c>
    </row>
    <row r="152" spans="1:6" ht="15" customHeight="1" x14ac:dyDescent="0.2">
      <c r="A152" s="15" t="s">
        <v>140</v>
      </c>
      <c r="B152" s="24">
        <v>1</v>
      </c>
      <c r="C152" s="25">
        <v>2.6999800000000003E-4</v>
      </c>
      <c r="D152" s="25">
        <v>0</v>
      </c>
      <c r="E152" s="25">
        <v>0</v>
      </c>
      <c r="F152" s="26">
        <v>0.25</v>
      </c>
    </row>
    <row r="153" spans="1:6" ht="15" customHeight="1" x14ac:dyDescent="0.2">
      <c r="A153" s="15" t="s">
        <v>69</v>
      </c>
      <c r="B153" s="21">
        <v>2</v>
      </c>
      <c r="C153" s="22">
        <v>8.9999199999999996E-4</v>
      </c>
      <c r="D153" s="22">
        <v>0</v>
      </c>
      <c r="E153" s="22">
        <v>0</v>
      </c>
      <c r="F153" s="23">
        <v>0.32</v>
      </c>
    </row>
    <row r="154" spans="1:6" ht="15" customHeight="1" x14ac:dyDescent="0.2">
      <c r="A154" s="15" t="s">
        <v>178</v>
      </c>
      <c r="B154" s="24">
        <v>1</v>
      </c>
      <c r="C154" s="25">
        <v>4.4999599999999998E-4</v>
      </c>
      <c r="D154" s="25">
        <v>0</v>
      </c>
      <c r="E154" s="25">
        <v>0</v>
      </c>
      <c r="F154" s="26">
        <v>0.12</v>
      </c>
    </row>
    <row r="155" spans="1:6" ht="15" customHeight="1" x14ac:dyDescent="0.2">
      <c r="A155" s="15" t="s">
        <v>141</v>
      </c>
      <c r="B155" s="24">
        <v>1</v>
      </c>
      <c r="C155" s="25">
        <v>4.4999599999999998E-4</v>
      </c>
      <c r="D155" s="25">
        <v>0</v>
      </c>
      <c r="E155" s="25">
        <v>0</v>
      </c>
      <c r="F155" s="26">
        <v>0.2</v>
      </c>
    </row>
    <row r="156" spans="1:6" ht="15" customHeight="1" x14ac:dyDescent="0.2">
      <c r="A156" s="15" t="s">
        <v>142</v>
      </c>
      <c r="B156" s="21">
        <v>1</v>
      </c>
      <c r="C156" s="22">
        <v>1.79999E-4</v>
      </c>
      <c r="D156" s="22">
        <v>0</v>
      </c>
      <c r="E156" s="22">
        <v>0</v>
      </c>
      <c r="F156" s="23">
        <v>0.25</v>
      </c>
    </row>
    <row r="157" spans="1:6" ht="15" customHeight="1" x14ac:dyDescent="0.2">
      <c r="A157" s="15" t="s">
        <v>179</v>
      </c>
      <c r="B157" s="24">
        <v>1</v>
      </c>
      <c r="C157" s="25">
        <v>1.79999E-4</v>
      </c>
      <c r="D157" s="25">
        <v>0</v>
      </c>
      <c r="E157" s="25">
        <v>0</v>
      </c>
      <c r="F157" s="26">
        <v>0.25</v>
      </c>
    </row>
    <row r="158" spans="1:6" ht="15" customHeight="1" x14ac:dyDescent="0.2">
      <c r="A158" s="15" t="s">
        <v>143</v>
      </c>
      <c r="B158" s="21">
        <v>1</v>
      </c>
      <c r="C158" s="22">
        <v>8.9999000000000003E-5</v>
      </c>
      <c r="D158" s="22">
        <v>0</v>
      </c>
      <c r="E158" s="22">
        <v>0</v>
      </c>
      <c r="F158" s="23">
        <v>0.1</v>
      </c>
    </row>
    <row r="159" spans="1:6" ht="15" customHeight="1" x14ac:dyDescent="0.2">
      <c r="A159" s="15" t="s">
        <v>144</v>
      </c>
      <c r="B159" s="24">
        <v>1</v>
      </c>
      <c r="C159" s="25">
        <v>8.9999000000000003E-5</v>
      </c>
      <c r="D159" s="25">
        <v>0</v>
      </c>
      <c r="E159" s="25">
        <v>0</v>
      </c>
      <c r="F159" s="26">
        <v>0.1</v>
      </c>
    </row>
    <row r="160" spans="1:6" ht="21" customHeight="1" x14ac:dyDescent="0.2">
      <c r="A160" s="15" t="s">
        <v>14</v>
      </c>
      <c r="B160" s="21">
        <f>SUM(B161+B165+B169+B171+B176+B178)</f>
        <v>41</v>
      </c>
      <c r="C160" s="22">
        <f t="shared" ref="C160:F160" si="11">SUM(C161+C165+C169+C171+C176+C178)</f>
        <v>3.6134712999999999E-2</v>
      </c>
      <c r="D160" s="22">
        <f t="shared" si="11"/>
        <v>7.5599364999999995E-4</v>
      </c>
      <c r="E160" s="22">
        <f t="shared" si="11"/>
        <v>0</v>
      </c>
      <c r="F160" s="23">
        <f t="shared" si="11"/>
        <v>29.702500000000001</v>
      </c>
    </row>
    <row r="161" spans="1:6" ht="15" customHeight="1" x14ac:dyDescent="0.2">
      <c r="A161" s="15" t="s">
        <v>145</v>
      </c>
      <c r="B161" s="21">
        <v>4</v>
      </c>
      <c r="C161" s="22">
        <v>4.9949600000000005E-3</v>
      </c>
      <c r="D161" s="22">
        <v>4.4999649999999999E-5</v>
      </c>
      <c r="E161" s="22">
        <v>0</v>
      </c>
      <c r="F161" s="23">
        <v>0.84000000000000008</v>
      </c>
    </row>
    <row r="162" spans="1:6" ht="15" customHeight="1" x14ac:dyDescent="0.2">
      <c r="A162" s="15" t="s">
        <v>180</v>
      </c>
      <c r="B162" s="24">
        <v>2</v>
      </c>
      <c r="C162" s="25">
        <v>4.9499600000000004E-4</v>
      </c>
      <c r="D162" s="25">
        <v>0</v>
      </c>
      <c r="E162" s="25">
        <v>0</v>
      </c>
      <c r="F162" s="26">
        <v>0.04</v>
      </c>
    </row>
    <row r="163" spans="1:6" ht="15" customHeight="1" x14ac:dyDescent="0.2">
      <c r="A163" s="15" t="s">
        <v>146</v>
      </c>
      <c r="B163" s="24">
        <v>1</v>
      </c>
      <c r="C163" s="25">
        <v>2.699978E-3</v>
      </c>
      <c r="D163" s="25">
        <v>0</v>
      </c>
      <c r="E163" s="25">
        <v>0</v>
      </c>
      <c r="F163" s="26">
        <v>0.6</v>
      </c>
    </row>
    <row r="164" spans="1:6" ht="15" customHeight="1" x14ac:dyDescent="0.2">
      <c r="A164" s="15" t="s">
        <v>147</v>
      </c>
      <c r="B164" s="24">
        <v>1</v>
      </c>
      <c r="C164" s="25">
        <v>1.7999859999999999E-3</v>
      </c>
      <c r="D164" s="25">
        <v>4.4999649999999999E-5</v>
      </c>
      <c r="E164" s="25">
        <v>0</v>
      </c>
      <c r="F164" s="26">
        <v>0.2</v>
      </c>
    </row>
    <row r="165" spans="1:6" ht="15" customHeight="1" x14ac:dyDescent="0.2">
      <c r="A165" s="15" t="s">
        <v>148</v>
      </c>
      <c r="B165" s="21">
        <v>7</v>
      </c>
      <c r="C165" s="22">
        <v>2.4758802E-2</v>
      </c>
      <c r="D165" s="22">
        <v>0</v>
      </c>
      <c r="E165" s="22">
        <v>0</v>
      </c>
      <c r="F165" s="23">
        <v>2.4225000000000003</v>
      </c>
    </row>
    <row r="166" spans="1:6" ht="15" customHeight="1" x14ac:dyDescent="0.2">
      <c r="A166" s="15" t="s">
        <v>181</v>
      </c>
      <c r="B166" s="24">
        <v>2</v>
      </c>
      <c r="C166" s="25">
        <v>1.8089859999999998E-3</v>
      </c>
      <c r="D166" s="25">
        <v>0</v>
      </c>
      <c r="E166" s="25">
        <v>0</v>
      </c>
      <c r="F166" s="26">
        <v>0.1525</v>
      </c>
    </row>
    <row r="167" spans="1:6" ht="15" customHeight="1" x14ac:dyDescent="0.2">
      <c r="A167" s="15" t="s">
        <v>149</v>
      </c>
      <c r="B167" s="24">
        <v>1</v>
      </c>
      <c r="C167" s="25">
        <v>4.4999599999999998E-4</v>
      </c>
      <c r="D167" s="25">
        <v>0</v>
      </c>
      <c r="E167" s="25">
        <v>0</v>
      </c>
      <c r="F167" s="26">
        <v>0.17</v>
      </c>
    </row>
    <row r="168" spans="1:6" ht="15" customHeight="1" x14ac:dyDescent="0.2">
      <c r="A168" s="15" t="s">
        <v>150</v>
      </c>
      <c r="B168" s="24">
        <v>4</v>
      </c>
      <c r="C168" s="25">
        <v>2.249982E-2</v>
      </c>
      <c r="D168" s="25">
        <v>0</v>
      </c>
      <c r="E168" s="25">
        <v>0</v>
      </c>
      <c r="F168" s="26">
        <v>2.1</v>
      </c>
    </row>
    <row r="169" spans="1:6" ht="15" customHeight="1" x14ac:dyDescent="0.2">
      <c r="A169" s="15" t="s">
        <v>151</v>
      </c>
      <c r="B169" s="21">
        <v>3</v>
      </c>
      <c r="C169" s="22">
        <v>2.0699800000000001E-4</v>
      </c>
      <c r="D169" s="22">
        <v>8.9999000000000003E-5</v>
      </c>
      <c r="E169" s="22">
        <v>0</v>
      </c>
      <c r="F169" s="23">
        <v>0</v>
      </c>
    </row>
    <row r="170" spans="1:6" ht="15" customHeight="1" x14ac:dyDescent="0.2">
      <c r="A170" s="15" t="s">
        <v>152</v>
      </c>
      <c r="B170" s="24">
        <v>3</v>
      </c>
      <c r="C170" s="25">
        <v>2.0699800000000001E-4</v>
      </c>
      <c r="D170" s="25">
        <v>8.9999000000000003E-5</v>
      </c>
      <c r="E170" s="25">
        <v>0</v>
      </c>
      <c r="F170" s="26">
        <v>0</v>
      </c>
    </row>
    <row r="171" spans="1:6" ht="15" customHeight="1" x14ac:dyDescent="0.2">
      <c r="A171" s="15" t="s">
        <v>153</v>
      </c>
      <c r="B171" s="21">
        <v>25</v>
      </c>
      <c r="C171" s="22">
        <v>5.9039549999999989E-3</v>
      </c>
      <c r="D171" s="22">
        <v>6.2099499999999995E-4</v>
      </c>
      <c r="E171" s="22">
        <v>0</v>
      </c>
      <c r="F171" s="23">
        <v>6.0900000000000025</v>
      </c>
    </row>
    <row r="172" spans="1:6" ht="15" customHeight="1" x14ac:dyDescent="0.2">
      <c r="A172" s="15" t="s">
        <v>154</v>
      </c>
      <c r="B172" s="24">
        <v>13</v>
      </c>
      <c r="C172" s="25">
        <v>1.7369870000000002E-3</v>
      </c>
      <c r="D172" s="25">
        <v>6.1199508333333323E-4</v>
      </c>
      <c r="E172" s="25">
        <v>0</v>
      </c>
      <c r="F172" s="26">
        <v>5.5299999999999994</v>
      </c>
    </row>
    <row r="173" spans="1:6" ht="15" customHeight="1" x14ac:dyDescent="0.2">
      <c r="A173" s="15" t="s">
        <v>155</v>
      </c>
      <c r="B173" s="24">
        <v>1</v>
      </c>
      <c r="C173" s="25">
        <v>1.79999E-4</v>
      </c>
      <c r="D173" s="25">
        <v>0</v>
      </c>
      <c r="E173" s="25">
        <v>0</v>
      </c>
      <c r="F173" s="26">
        <v>7.0000000000000007E-2</v>
      </c>
    </row>
    <row r="174" spans="1:6" ht="15" customHeight="1" x14ac:dyDescent="0.2">
      <c r="A174" s="15" t="s">
        <v>156</v>
      </c>
      <c r="B174" s="24">
        <v>10</v>
      </c>
      <c r="C174" s="25">
        <v>3.8789699999999998E-3</v>
      </c>
      <c r="D174" s="25">
        <v>8.9999166666666667E-6</v>
      </c>
      <c r="E174" s="25">
        <v>0</v>
      </c>
      <c r="F174" s="26">
        <v>0.41000000000000003</v>
      </c>
    </row>
    <row r="175" spans="1:6" ht="15" customHeight="1" x14ac:dyDescent="0.2">
      <c r="A175" s="15" t="s">
        <v>157</v>
      </c>
      <c r="B175" s="24">
        <v>1</v>
      </c>
      <c r="C175" s="25">
        <v>1.0799899999999999E-4</v>
      </c>
      <c r="D175" s="25">
        <v>0</v>
      </c>
      <c r="E175" s="25">
        <v>0</v>
      </c>
      <c r="F175" s="26">
        <v>0.08</v>
      </c>
    </row>
    <row r="176" spans="1:6" ht="15" customHeight="1" x14ac:dyDescent="0.2">
      <c r="A176" s="15" t="s">
        <v>158</v>
      </c>
      <c r="B176" s="21">
        <v>1</v>
      </c>
      <c r="C176" s="22">
        <v>1.79999E-4</v>
      </c>
      <c r="D176" s="22">
        <v>0</v>
      </c>
      <c r="E176" s="22">
        <v>0</v>
      </c>
      <c r="F176" s="23">
        <v>0.35</v>
      </c>
    </row>
    <row r="177" spans="1:7" ht="15" customHeight="1" x14ac:dyDescent="0.2">
      <c r="A177" s="15" t="s">
        <v>159</v>
      </c>
      <c r="B177" s="24">
        <v>1</v>
      </c>
      <c r="C177" s="25">
        <v>1.79999E-4</v>
      </c>
      <c r="D177" s="25">
        <v>0</v>
      </c>
      <c r="E177" s="25">
        <v>0</v>
      </c>
      <c r="F177" s="26">
        <v>0.35</v>
      </c>
    </row>
    <row r="178" spans="1:7" ht="15" customHeight="1" x14ac:dyDescent="0.2">
      <c r="A178" s="15" t="s">
        <v>160</v>
      </c>
      <c r="B178" s="21">
        <v>1</v>
      </c>
      <c r="C178" s="22">
        <v>8.9999000000000003E-5</v>
      </c>
      <c r="D178" s="22">
        <v>0</v>
      </c>
      <c r="E178" s="22">
        <v>0</v>
      </c>
      <c r="F178" s="23">
        <v>20</v>
      </c>
    </row>
    <row r="179" spans="1:7" ht="15" customHeight="1" x14ac:dyDescent="0.2">
      <c r="A179" s="16" t="s">
        <v>161</v>
      </c>
      <c r="B179" s="27">
        <v>1</v>
      </c>
      <c r="C179" s="28">
        <v>8.9999000000000003E-5</v>
      </c>
      <c r="D179" s="28">
        <v>0</v>
      </c>
      <c r="E179" s="28">
        <v>0</v>
      </c>
      <c r="F179" s="29">
        <v>20</v>
      </c>
    </row>
    <row r="180" spans="1:7" ht="15" customHeight="1" x14ac:dyDescent="0.2">
      <c r="A180" s="30" t="s">
        <v>185</v>
      </c>
      <c r="B180" s="30"/>
      <c r="C180" s="30"/>
      <c r="D180" s="30"/>
      <c r="E180" s="30"/>
      <c r="F180" s="30"/>
      <c r="G180" s="14"/>
    </row>
    <row r="181" spans="1:7" x14ac:dyDescent="0.2">
      <c r="A181" s="7" t="s">
        <v>15</v>
      </c>
      <c r="B181" s="8"/>
      <c r="C181" s="8"/>
      <c r="D181" s="8"/>
      <c r="E181" s="8"/>
      <c r="F181" s="8"/>
      <c r="G181" s="8"/>
    </row>
    <row r="182" spans="1:7" s="9" customFormat="1" ht="12.75" customHeight="1" x14ac:dyDescent="0.25">
      <c r="A182" s="10" t="s">
        <v>162</v>
      </c>
    </row>
    <row r="183" spans="1:7" s="9" customFormat="1" ht="9.75" customHeight="1" x14ac:dyDescent="0.25">
      <c r="A183" s="11" t="s">
        <v>183</v>
      </c>
    </row>
    <row r="184" spans="1:7" s="9" customFormat="1" ht="12" customHeight="1" x14ac:dyDescent="0.25">
      <c r="A184" s="12" t="s">
        <v>163</v>
      </c>
    </row>
  </sheetData>
  <mergeCells count="6">
    <mergeCell ref="A180:F180"/>
    <mergeCell ref="A1:F1"/>
    <mergeCell ref="B2:B3"/>
    <mergeCell ref="C2:E2"/>
    <mergeCell ref="F2:F3"/>
    <mergeCell ref="A2:A3"/>
  </mergeCells>
  <printOptions horizontalCentered="1"/>
  <pageMargins left="0.74803149606299213" right="0.74803149606299213" top="0.98425196850393704" bottom="0.98425196850393704" header="0.31496062992125984" footer="0.31496062992125984"/>
  <pageSetup scale="8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43</vt:lpstr>
      <vt:lpstr>'Cuadro 43'!Área_de_impresión</vt:lpstr>
      <vt:lpstr>'Cuadro 43'!Títulos_a_imprimir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Norquelda Osorio</dc:creator>
  <cp:lastModifiedBy>ADALBERTO RODRIGUEZ</cp:lastModifiedBy>
  <cp:lastPrinted>2025-07-03T20:53:13Z</cp:lastPrinted>
  <dcterms:created xsi:type="dcterms:W3CDTF">2025-06-11T21:40:54Z</dcterms:created>
  <dcterms:modified xsi:type="dcterms:W3CDTF">2025-07-29T15:09:37Z</dcterms:modified>
</cp:coreProperties>
</file>